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6065" windowHeight="8085" tabRatio="361"/>
  </bookViews>
  <sheets>
    <sheet name="Napló" sheetId="6" r:id="rId1"/>
  </sheets>
  <calcPr calcId="145621"/>
</workbook>
</file>

<file path=xl/calcChain.xml><?xml version="1.0" encoding="utf-8"?>
<calcChain xmlns="http://schemas.openxmlformats.org/spreadsheetml/2006/main">
  <c r="H16" i="6" l="1"/>
  <c r="H10" i="6"/>
  <c r="H9" i="6"/>
  <c r="R19" i="6"/>
  <c r="Q19" i="6"/>
  <c r="O19" i="6"/>
  <c r="P19" i="6" s="1"/>
  <c r="I19" i="6"/>
  <c r="R18" i="6"/>
  <c r="Q18" i="6"/>
  <c r="O18" i="6"/>
  <c r="P18" i="6" s="1"/>
  <c r="I18" i="6"/>
  <c r="R17" i="6"/>
  <c r="Q17" i="6"/>
  <c r="O17" i="6"/>
  <c r="P17" i="6" s="1"/>
  <c r="I17" i="6"/>
  <c r="R16" i="6"/>
  <c r="Q16" i="6"/>
  <c r="O16" i="6"/>
  <c r="P16" i="6" s="1"/>
  <c r="I16" i="6"/>
  <c r="R15" i="6"/>
  <c r="Q15" i="6"/>
  <c r="O15" i="6"/>
  <c r="P15" i="6" s="1"/>
  <c r="I15" i="6"/>
  <c r="R14" i="6"/>
  <c r="Q14" i="6"/>
  <c r="O14" i="6"/>
  <c r="P14" i="6" s="1"/>
  <c r="I14" i="6"/>
  <c r="R13" i="6"/>
  <c r="Q13" i="6"/>
  <c r="O13" i="6"/>
  <c r="P13" i="6" s="1"/>
  <c r="I13" i="6"/>
  <c r="R12" i="6"/>
  <c r="O12" i="6"/>
  <c r="P12" i="6" s="1"/>
  <c r="I12" i="6"/>
  <c r="Q12" i="6"/>
  <c r="R11" i="6"/>
  <c r="I11" i="6"/>
  <c r="O11" i="6"/>
  <c r="P11" i="6" s="1"/>
  <c r="R10" i="6"/>
  <c r="Q10" i="6"/>
  <c r="O10" i="6"/>
  <c r="P10" i="6" s="1"/>
  <c r="I10" i="6"/>
  <c r="R9" i="6"/>
  <c r="Q9" i="6"/>
  <c r="O9" i="6"/>
  <c r="P9" i="6" s="1"/>
  <c r="I9" i="6"/>
  <c r="R8" i="6"/>
  <c r="Q8" i="6"/>
  <c r="O8" i="6"/>
  <c r="P8" i="6" s="1"/>
  <c r="I8" i="6"/>
  <c r="R7" i="6"/>
  <c r="Q7" i="6"/>
  <c r="O7" i="6"/>
  <c r="P7" i="6" s="1"/>
  <c r="I7" i="6"/>
  <c r="R6" i="6"/>
  <c r="Q6" i="6"/>
  <c r="O6" i="6"/>
  <c r="P6" i="6" s="1"/>
  <c r="I6" i="6"/>
  <c r="S8" i="6"/>
  <c r="W8" i="6" s="1"/>
  <c r="S14" i="6"/>
  <c r="W14" i="6" s="1"/>
  <c r="S16" i="6"/>
  <c r="W16" i="6" s="1"/>
  <c r="S18" i="6"/>
  <c r="W18" i="6" s="1"/>
  <c r="S19" i="6"/>
  <c r="W19" i="6" s="1"/>
  <c r="S9" i="6"/>
  <c r="T9" i="6" s="1"/>
  <c r="S15" i="6"/>
  <c r="T15" i="6" s="1"/>
  <c r="S17" i="6"/>
  <c r="T17" i="6" s="1"/>
  <c r="S12" i="6"/>
  <c r="T12" i="6" s="1"/>
  <c r="S10" i="6"/>
  <c r="W10" i="6" s="1"/>
  <c r="S6" i="6"/>
  <c r="Q11" i="6"/>
  <c r="S11" i="6" s="1"/>
  <c r="S13" i="6"/>
  <c r="S7" i="6"/>
  <c r="T14" i="6"/>
  <c r="T18" i="6"/>
  <c r="T16" i="6"/>
  <c r="T8" i="6"/>
  <c r="T19" i="6"/>
  <c r="W12" i="6"/>
  <c r="W9" i="6"/>
  <c r="W15" i="6"/>
  <c r="W17" i="6"/>
  <c r="T10" i="6"/>
  <c r="T6" i="6"/>
  <c r="W6" i="6"/>
  <c r="T7" i="6"/>
  <c r="X7" i="6"/>
  <c r="X8" i="6" s="1"/>
  <c r="X9" i="6" s="1"/>
  <c r="X10" i="6" s="1"/>
  <c r="W7" i="6"/>
  <c r="T13" i="6"/>
  <c r="W13" i="6"/>
  <c r="U4" i="6"/>
  <c r="V4" i="6"/>
  <c r="T11" i="6" l="1"/>
  <c r="W11" i="6"/>
  <c r="X11" i="6"/>
  <c r="X12" i="6" s="1"/>
  <c r="X13" i="6" s="1"/>
  <c r="X14" i="6" s="1"/>
  <c r="X15" i="6" s="1"/>
  <c r="X16" i="6" s="1"/>
  <c r="X17" i="6" s="1"/>
  <c r="X18" i="6" s="1"/>
  <c r="X19" i="6" s="1"/>
  <c r="S4" i="6"/>
  <c r="O3" i="6" l="1"/>
  <c r="J4" i="6"/>
  <c r="K4" i="6"/>
  <c r="O4" i="6" l="1"/>
  <c r="Q4" i="6"/>
  <c r="Q3" i="6"/>
  <c r="R4" i="6" l="1"/>
</calcChain>
</file>

<file path=xl/sharedStrings.xml><?xml version="1.0" encoding="utf-8"?>
<sst xmlns="http://schemas.openxmlformats.org/spreadsheetml/2006/main" count="97" uniqueCount="57">
  <si>
    <t>Induló számla állása</t>
  </si>
  <si>
    <t>Soroktól</t>
  </si>
  <si>
    <t>Sorokig</t>
  </si>
  <si>
    <t>Össz. nyerő trade</t>
  </si>
  <si>
    <t>Összes veszt trade</t>
  </si>
  <si>
    <t>Számla állása most</t>
  </si>
  <si>
    <t>Átlagos nyereség:</t>
  </si>
  <si>
    <t>PayOff</t>
  </si>
  <si>
    <t>Nettó profit</t>
  </si>
  <si>
    <t>Max.vesztő széria</t>
  </si>
  <si>
    <t>Max.nyerő széria</t>
  </si>
  <si>
    <t>Költség</t>
  </si>
  <si>
    <t>Találati arány</t>
  </si>
  <si>
    <t>Átlagos veszteség</t>
  </si>
  <si>
    <t>Sorsz</t>
  </si>
  <si>
    <t>Irány</t>
  </si>
  <si>
    <t>Menny</t>
  </si>
  <si>
    <t>Belép Ár</t>
  </si>
  <si>
    <t>Stop Ár</t>
  </si>
  <si>
    <t>Célár</t>
  </si>
  <si>
    <t>MultiPlikator</t>
  </si>
  <si>
    <t>Belép Név</t>
  </si>
  <si>
    <t>Belép Idő</t>
  </si>
  <si>
    <t>Kilép Ár</t>
  </si>
  <si>
    <t>Kilép Név</t>
  </si>
  <si>
    <t>Megjegyzés</t>
  </si>
  <si>
    <t>Risk</t>
  </si>
  <si>
    <t>Risk %</t>
  </si>
  <si>
    <t>Brut Profit</t>
  </si>
  <si>
    <t>Nyert/ Veszit</t>
  </si>
  <si>
    <t>VesztSor</t>
  </si>
  <si>
    <t>NyerőSor</t>
  </si>
  <si>
    <t>Risk Multiple</t>
  </si>
  <si>
    <t>halmozott</t>
  </si>
  <si>
    <t>KÉP</t>
  </si>
  <si>
    <t>S&amp;P</t>
  </si>
  <si>
    <t>DAX</t>
  </si>
  <si>
    <t>OPENTEST</t>
  </si>
  <si>
    <t>Scaleout</t>
  </si>
  <si>
    <t>INITIAL</t>
  </si>
  <si>
    <t>E1</t>
  </si>
  <si>
    <t>50/50</t>
  </si>
  <si>
    <t>LONG</t>
  </si>
  <si>
    <t>EURO</t>
  </si>
  <si>
    <t>SHORT</t>
  </si>
  <si>
    <t>MAGIC</t>
  </si>
  <si>
    <t>E2</t>
  </si>
  <si>
    <t>Slippage</t>
  </si>
  <si>
    <t>LIMIT</t>
  </si>
  <si>
    <t>Breakeven</t>
  </si>
  <si>
    <t>Trigger</t>
  </si>
  <si>
    <t>Supertrend1</t>
  </si>
  <si>
    <t>Gap</t>
  </si>
  <si>
    <t>BUND</t>
  </si>
  <si>
    <t>52!!!</t>
  </si>
  <si>
    <t>Instrumentum</t>
  </si>
  <si>
    <t>Hozam/Kockázat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</si>
</sst>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"/>
    <numFmt numFmtId="165" formatCode="yyyy\-mm\-dd"/>
    <numFmt numFmtId="166" formatCode="&quot;H-&quot;0000"/>
  </numFmts>
  <fonts count="35">
    <font>
      <sz val="10"/>
      <name val="Arial"/>
      <family val="2"/>
      <charset val="23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0"/>
      <color indexed="16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7"/>
      <name val="Arial CE"/>
      <family val="2"/>
      <charset val="238"/>
    </font>
    <font>
      <b/>
      <sz val="11"/>
      <color indexed="16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57"/>
      <name val="Arial CE"/>
      <family val="2"/>
      <charset val="238"/>
    </font>
    <font>
      <i/>
      <sz val="10"/>
      <color indexed="56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0"/>
      <name val="Arial CE"/>
      <family val="2"/>
      <charset val="238"/>
    </font>
    <font>
      <b/>
      <sz val="10"/>
      <color indexed="37"/>
      <name val="Arial CE"/>
      <family val="2"/>
      <charset val="238"/>
    </font>
    <font>
      <b/>
      <sz val="11"/>
      <color indexed="37"/>
      <name val="Arial CE"/>
      <family val="2"/>
      <charset val="238"/>
    </font>
    <font>
      <i/>
      <sz val="8"/>
      <color indexed="16"/>
      <name val="Arial CE"/>
      <family val="2"/>
      <charset val="238"/>
    </font>
    <font>
      <b/>
      <sz val="12"/>
      <color indexed="57"/>
      <name val="Arial CE"/>
      <family val="2"/>
      <charset val="238"/>
    </font>
    <font>
      <b/>
      <sz val="10"/>
      <color indexed="5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2"/>
      <color indexed="37"/>
      <name val="Arial CE"/>
      <family val="2"/>
      <charset val="238"/>
    </font>
    <font>
      <b/>
      <sz val="12"/>
      <color indexed="17"/>
      <name val="Arial CE"/>
      <family val="2"/>
      <charset val="238"/>
    </font>
    <font>
      <b/>
      <sz val="12"/>
      <color indexed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2"/>
      <color indexed="10"/>
      <name val="Arial CE"/>
      <family val="2"/>
      <charset val="238"/>
    </font>
    <font>
      <sz val="15"/>
      <color indexed="60"/>
      <name val="Kozuka Gothic Pro H"/>
      <family val="2"/>
      <charset val="238"/>
    </font>
    <font>
      <b/>
      <i/>
      <sz val="11"/>
      <color indexed="8"/>
      <name val="Arial Rounded MT Bold"/>
      <family val="2"/>
      <charset val="238"/>
    </font>
    <font>
      <b/>
      <sz val="10"/>
      <name val="Arial CE"/>
      <family val="2"/>
      <charset val="238"/>
    </font>
    <font>
      <sz val="10"/>
      <color indexed="55"/>
      <name val="Arial CE"/>
      <family val="2"/>
      <charset val="238"/>
    </font>
    <font>
      <b/>
      <sz val="10"/>
      <color indexed="55"/>
      <name val="Arial CE"/>
      <family val="2"/>
      <charset val="238"/>
    </font>
    <font>
      <b/>
      <sz val="10"/>
      <color indexed="16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42"/>
      </patternFill>
    </fill>
    <fill>
      <patternFill patternType="solid">
        <fgColor indexed="49"/>
        <bgColor indexed="46"/>
      </patternFill>
    </fill>
    <fill>
      <patternFill patternType="solid">
        <fgColor indexed="42"/>
        <b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46"/>
        <bgColor indexed="4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50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1"/>
      </patternFill>
    </fill>
    <fill>
      <patternFill patternType="solid">
        <fgColor indexed="50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42"/>
      </patternFill>
    </fill>
    <fill>
      <patternFill patternType="solid">
        <fgColor indexed="43"/>
        <bgColor indexed="41"/>
      </patternFill>
    </fill>
    <fill>
      <patternFill patternType="solid">
        <fgColor indexed="43"/>
        <bgColor indexed="22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40"/>
        <bgColor indexed="42"/>
      </patternFill>
    </fill>
    <fill>
      <patternFill patternType="solid">
        <fgColor indexed="40"/>
        <bgColor indexed="41"/>
      </patternFill>
    </fill>
    <fill>
      <patternFill patternType="solid">
        <fgColor indexed="40"/>
        <bgColor indexed="22"/>
      </patternFill>
    </fill>
    <fill>
      <patternFill patternType="solid">
        <fgColor indexed="40"/>
        <bgColor indexed="9"/>
      </patternFill>
    </fill>
    <fill>
      <patternFill patternType="solid">
        <fgColor indexed="40"/>
        <bgColor indexed="31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 applyBorder="0" applyProtection="0"/>
  </cellStyleXfs>
  <cellXfs count="173">
    <xf numFmtId="0" fontId="0" fillId="0" borderId="0" xfId="0"/>
    <xf numFmtId="1" fontId="1" fillId="9" borderId="15" xfId="3" applyNumberFormat="1" applyFont="1" applyFill="1" applyBorder="1" applyAlignment="1" applyProtection="1"/>
    <xf numFmtId="1" fontId="1" fillId="9" borderId="15" xfId="3" applyNumberFormat="1" applyFont="1" applyFill="1" applyBorder="1" applyAlignment="1" applyProtection="1">
      <alignment horizontal="center"/>
    </xf>
    <xf numFmtId="1" fontId="1" fillId="9" borderId="15" xfId="2" applyNumberFormat="1" applyFill="1" applyBorder="1" applyAlignment="1" applyProtection="1"/>
    <xf numFmtId="0" fontId="2" fillId="0" borderId="0" xfId="1" applyAlignment="1" applyProtection="1">
      <alignment horizontal="center"/>
    </xf>
    <xf numFmtId="0" fontId="2" fillId="0" borderId="0" xfId="1" applyProtection="1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8" fillId="2" borderId="13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9" fillId="3" borderId="6" xfId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wrapText="1"/>
    </xf>
    <xf numFmtId="0" fontId="11" fillId="2" borderId="8" xfId="1" applyFont="1" applyFill="1" applyBorder="1" applyAlignment="1" applyProtection="1">
      <alignment horizontal="center" wrapText="1"/>
    </xf>
    <xf numFmtId="3" fontId="12" fillId="3" borderId="13" xfId="1" applyNumberFormat="1" applyFont="1" applyFill="1" applyBorder="1" applyAlignment="1" applyProtection="1">
      <alignment horizontal="center" vertical="center"/>
    </xf>
    <xf numFmtId="4" fontId="13" fillId="3" borderId="5" xfId="1" applyNumberFormat="1" applyFont="1" applyFill="1" applyBorder="1" applyAlignment="1" applyProtection="1">
      <alignment horizontal="center" vertical="center"/>
    </xf>
    <xf numFmtId="0" fontId="14" fillId="4" borderId="9" xfId="1" applyFont="1" applyFill="1" applyBorder="1" applyAlignment="1" applyProtection="1">
      <alignment horizontal="center" vertical="center" wrapText="1"/>
    </xf>
    <xf numFmtId="3" fontId="15" fillId="4" borderId="5" xfId="1" applyNumberFormat="1" applyFont="1" applyFill="1" applyBorder="1" applyAlignment="1" applyProtection="1">
      <alignment horizontal="center" vertical="center" wrapText="1"/>
    </xf>
    <xf numFmtId="3" fontId="16" fillId="4" borderId="10" xfId="1" applyNumberFormat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17" fillId="2" borderId="13" xfId="1" applyFont="1" applyFill="1" applyBorder="1" applyAlignment="1" applyProtection="1">
      <alignment horizontal="center" vertical="center" wrapText="1"/>
    </xf>
    <xf numFmtId="0" fontId="18" fillId="2" borderId="5" xfId="1" applyFont="1" applyFill="1" applyBorder="1" applyAlignment="1" applyProtection="1">
      <alignment horizontal="center" vertical="center" wrapText="1"/>
    </xf>
    <xf numFmtId="3" fontId="19" fillId="3" borderId="11" xfId="1" applyNumberFormat="1" applyFont="1" applyFill="1" applyBorder="1" applyAlignment="1" applyProtection="1">
      <alignment horizontal="center" vertical="center"/>
    </xf>
    <xf numFmtId="3" fontId="19" fillId="3" borderId="12" xfId="1" applyNumberFormat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21" fillId="2" borderId="4" xfId="1" applyFont="1" applyFill="1" applyBorder="1" applyAlignment="1" applyProtection="1">
      <alignment horizontal="center" vertical="center" wrapText="1"/>
    </xf>
    <xf numFmtId="0" fontId="22" fillId="5" borderId="18" xfId="1" applyFont="1" applyFill="1" applyBorder="1" applyAlignment="1" applyProtection="1">
      <alignment horizontal="center" vertical="center" wrapText="1"/>
    </xf>
    <xf numFmtId="10" fontId="23" fillId="5" borderId="10" xfId="1" applyNumberFormat="1" applyFont="1" applyFill="1" applyBorder="1" applyAlignment="1" applyProtection="1">
      <alignment horizontal="center" vertical="center" wrapText="1"/>
    </xf>
    <xf numFmtId="0" fontId="14" fillId="5" borderId="13" xfId="1" applyFont="1" applyFill="1" applyBorder="1" applyAlignment="1" applyProtection="1">
      <alignment horizontal="center" vertical="center" wrapText="1"/>
    </xf>
    <xf numFmtId="3" fontId="21" fillId="5" borderId="5" xfId="1" applyNumberFormat="1" applyFont="1" applyFill="1" applyBorder="1" applyAlignment="1" applyProtection="1">
      <alignment horizontal="center" vertical="center" wrapText="1"/>
    </xf>
    <xf numFmtId="4" fontId="15" fillId="4" borderId="14" xfId="1" applyNumberFormat="1" applyFont="1" applyFill="1" applyBorder="1" applyAlignment="1" applyProtection="1">
      <alignment horizontal="center" vertical="center" wrapText="1"/>
    </xf>
    <xf numFmtId="0" fontId="24" fillId="6" borderId="3" xfId="1" applyFont="1" applyFill="1" applyBorder="1" applyAlignment="1" applyProtection="1">
      <alignment horizontal="center" vertical="center" wrapText="1"/>
    </xf>
    <xf numFmtId="0" fontId="25" fillId="2" borderId="0" xfId="1" applyFont="1" applyFill="1" applyBorder="1" applyAlignment="1" applyProtection="1">
      <alignment horizontal="center" vertical="center" wrapText="1"/>
    </xf>
    <xf numFmtId="0" fontId="2" fillId="7" borderId="15" xfId="1" applyFont="1" applyFill="1" applyBorder="1" applyAlignment="1" applyProtection="1">
      <alignment horizontal="center" vertical="center" wrapText="1"/>
    </xf>
    <xf numFmtId="0" fontId="2" fillId="4" borderId="15" xfId="1" applyFont="1" applyFill="1" applyBorder="1" applyAlignment="1" applyProtection="1">
      <alignment horizontal="center" vertical="center" wrapText="1"/>
    </xf>
    <xf numFmtId="0" fontId="26" fillId="8" borderId="15" xfId="1" applyFont="1" applyFill="1" applyBorder="1" applyAlignment="1" applyProtection="1">
      <alignment horizontal="center" vertical="center" wrapText="1"/>
    </xf>
    <xf numFmtId="0" fontId="2" fillId="4" borderId="16" xfId="1" applyFont="1" applyFill="1" applyBorder="1" applyAlignment="1" applyProtection="1">
      <alignment horizontal="center" vertical="center" wrapText="1"/>
    </xf>
    <xf numFmtId="0" fontId="27" fillId="9" borderId="16" xfId="1" applyFont="1" applyFill="1" applyBorder="1" applyAlignment="1" applyProtection="1">
      <alignment horizontal="center" vertical="center" wrapText="1"/>
    </xf>
    <xf numFmtId="0" fontId="26" fillId="10" borderId="15" xfId="1" applyFont="1" applyFill="1" applyBorder="1" applyAlignment="1" applyProtection="1">
      <alignment horizontal="center" vertical="center" wrapText="1"/>
    </xf>
    <xf numFmtId="0" fontId="27" fillId="9" borderId="15" xfId="1" applyFont="1" applyFill="1" applyBorder="1" applyAlignment="1" applyProtection="1">
      <alignment horizontal="center" vertical="center" wrapText="1"/>
    </xf>
    <xf numFmtId="0" fontId="3" fillId="9" borderId="15" xfId="1" applyFont="1" applyFill="1" applyBorder="1" applyAlignment="1" applyProtection="1">
      <alignment horizontal="center" vertical="center" wrapText="1"/>
    </xf>
    <xf numFmtId="0" fontId="4" fillId="7" borderId="15" xfId="1" applyFont="1" applyFill="1" applyBorder="1" applyAlignment="1" applyProtection="1">
      <alignment horizontal="center" vertical="center" wrapText="1"/>
    </xf>
    <xf numFmtId="0" fontId="4" fillId="9" borderId="15" xfId="1" applyFont="1" applyFill="1" applyBorder="1" applyAlignment="1" applyProtection="1">
      <alignment horizontal="center" vertical="center" wrapText="1"/>
    </xf>
    <xf numFmtId="1" fontId="28" fillId="9" borderId="15" xfId="1" applyNumberFormat="1" applyFont="1" applyFill="1" applyBorder="1" applyAlignment="1" applyProtection="1"/>
    <xf numFmtId="0" fontId="2" fillId="7" borderId="15" xfId="0" applyNumberFormat="1" applyFont="1" applyFill="1" applyBorder="1" applyAlignment="1" applyProtection="1">
      <alignment horizontal="center" wrapText="1"/>
    </xf>
    <xf numFmtId="0" fontId="2" fillId="4" borderId="15" xfId="0" applyNumberFormat="1" applyFont="1" applyFill="1" applyBorder="1" applyAlignment="1" applyProtection="1">
      <alignment horizontal="center" wrapText="1"/>
    </xf>
    <xf numFmtId="0" fontId="26" fillId="11" borderId="15" xfId="0" applyNumberFormat="1" applyFont="1" applyFill="1" applyBorder="1" applyAlignment="1" applyProtection="1">
      <alignment horizontal="center" wrapText="1"/>
    </xf>
    <xf numFmtId="2" fontId="28" fillId="9" borderId="15" xfId="0" applyNumberFormat="1" applyFont="1" applyFill="1" applyBorder="1" applyAlignment="1" applyProtection="1">
      <alignment horizontal="center" wrapText="1"/>
    </xf>
    <xf numFmtId="0" fontId="2" fillId="7" borderId="15" xfId="0" applyNumberFormat="1" applyFont="1" applyFill="1" applyBorder="1" applyAlignment="1" applyProtection="1"/>
    <xf numFmtId="20" fontId="2" fillId="7" borderId="15" xfId="0" applyNumberFormat="1" applyFont="1" applyFill="1" applyBorder="1" applyAlignment="1" applyProtection="1"/>
    <xf numFmtId="0" fontId="26" fillId="10" borderId="15" xfId="0" applyNumberFormat="1" applyFont="1" applyFill="1" applyBorder="1" applyAlignment="1" applyProtection="1">
      <alignment horizontal="center" wrapText="1"/>
    </xf>
    <xf numFmtId="0" fontId="2" fillId="4" borderId="15" xfId="0" applyNumberFormat="1" applyFont="1" applyFill="1" applyBorder="1" applyAlignment="1" applyProtection="1"/>
    <xf numFmtId="20" fontId="2" fillId="4" borderId="15" xfId="0" applyNumberFormat="1" applyFont="1" applyFill="1" applyBorder="1" applyAlignment="1" applyProtection="1"/>
    <xf numFmtId="1" fontId="28" fillId="9" borderId="15" xfId="0" applyNumberFormat="1" applyFont="1" applyFill="1" applyBorder="1" applyAlignment="1" applyProtection="1"/>
    <xf numFmtId="10" fontId="29" fillId="9" borderId="15" xfId="1" applyNumberFormat="1" applyFont="1" applyFill="1" applyBorder="1" applyAlignment="1" applyProtection="1">
      <alignment horizontal="center"/>
    </xf>
    <xf numFmtId="1" fontId="4" fillId="9" borderId="15" xfId="0" applyNumberFormat="1" applyFont="1" applyFill="1" applyBorder="1" applyAlignment="1" applyProtection="1"/>
    <xf numFmtId="0" fontId="4" fillId="7" borderId="15" xfId="0" applyNumberFormat="1" applyFont="1" applyFill="1" applyBorder="1" applyAlignment="1" applyProtection="1">
      <alignment horizontal="center"/>
    </xf>
    <xf numFmtId="0" fontId="30" fillId="7" borderId="15" xfId="0" applyNumberFormat="1" applyFont="1" applyFill="1" applyBorder="1" applyAlignment="1" applyProtection="1">
      <alignment horizontal="center"/>
    </xf>
    <xf numFmtId="4" fontId="29" fillId="9" borderId="15" xfId="0" applyNumberFormat="1" applyFont="1" applyFill="1" applyBorder="1" applyAlignment="1" applyProtection="1">
      <alignment horizontal="center"/>
    </xf>
    <xf numFmtId="4" fontId="31" fillId="9" borderId="15" xfId="0" applyNumberFormat="1" applyFont="1" applyFill="1" applyBorder="1" applyAlignment="1" applyProtection="1">
      <alignment horizontal="center"/>
    </xf>
    <xf numFmtId="0" fontId="2" fillId="0" borderId="0" xfId="0" applyNumberFormat="1" applyFont="1" applyAlignment="1" applyProtection="1"/>
    <xf numFmtId="14" fontId="2" fillId="7" borderId="15" xfId="0" applyNumberFormat="1" applyFont="1" applyFill="1" applyBorder="1" applyAlignment="1" applyProtection="1"/>
    <xf numFmtId="0" fontId="2" fillId="7" borderId="15" xfId="1" applyFill="1" applyBorder="1" applyAlignment="1" applyProtection="1">
      <alignment horizontal="center" wrapText="1"/>
    </xf>
    <xf numFmtId="0" fontId="2" fillId="4" borderId="15" xfId="1" applyFill="1" applyBorder="1" applyAlignment="1" applyProtection="1">
      <alignment horizontal="center" wrapText="1"/>
    </xf>
    <xf numFmtId="0" fontId="26" fillId="11" borderId="15" xfId="1" applyFont="1" applyFill="1" applyBorder="1" applyAlignment="1" applyProtection="1">
      <alignment horizontal="center" wrapText="1"/>
    </xf>
    <xf numFmtId="0" fontId="2" fillId="7" borderId="15" xfId="1" applyFont="1" applyFill="1" applyBorder="1" applyAlignment="1" applyProtection="1"/>
    <xf numFmtId="14" fontId="2" fillId="7" borderId="15" xfId="1" applyNumberFormat="1" applyFill="1" applyBorder="1" applyAlignment="1" applyProtection="1"/>
    <xf numFmtId="0" fontId="26" fillId="10" borderId="15" xfId="1" applyFont="1" applyFill="1" applyBorder="1" applyAlignment="1" applyProtection="1">
      <alignment horizontal="center" wrapText="1"/>
    </xf>
    <xf numFmtId="0" fontId="2" fillId="4" borderId="15" xfId="1" applyFont="1" applyFill="1" applyBorder="1" applyAlignment="1" applyProtection="1"/>
    <xf numFmtId="20" fontId="2" fillId="4" borderId="15" xfId="1" applyNumberFormat="1" applyFill="1" applyBorder="1" applyAlignment="1" applyProtection="1"/>
    <xf numFmtId="0" fontId="4" fillId="7" borderId="15" xfId="1" applyFont="1" applyFill="1" applyBorder="1" applyAlignment="1" applyProtection="1">
      <alignment horizontal="center"/>
    </xf>
    <xf numFmtId="0" fontId="30" fillId="7" borderId="15" xfId="1" applyFont="1" applyFill="1" applyBorder="1" applyAlignment="1" applyProtection="1">
      <alignment horizontal="center"/>
    </xf>
    <xf numFmtId="164" fontId="2" fillId="7" borderId="15" xfId="1" applyNumberFormat="1" applyFont="1" applyFill="1" applyBorder="1" applyAlignment="1" applyProtection="1"/>
    <xf numFmtId="0" fontId="2" fillId="12" borderId="15" xfId="1" applyFill="1" applyBorder="1" applyAlignment="1" applyProtection="1">
      <alignment horizontal="center" wrapText="1"/>
    </xf>
    <xf numFmtId="1" fontId="4" fillId="12" borderId="15" xfId="1" applyNumberFormat="1" applyFont="1" applyFill="1" applyBorder="1" applyAlignment="1" applyProtection="1">
      <alignment horizontal="center" wrapText="1"/>
    </xf>
    <xf numFmtId="0" fontId="26" fillId="12" borderId="15" xfId="1" applyFont="1" applyFill="1" applyBorder="1" applyAlignment="1" applyProtection="1">
      <alignment horizontal="center" wrapText="1"/>
    </xf>
    <xf numFmtId="2" fontId="28" fillId="13" borderId="15" xfId="0" applyNumberFormat="1" applyFont="1" applyFill="1" applyBorder="1" applyAlignment="1" applyProtection="1">
      <alignment horizontal="center" wrapText="1"/>
    </xf>
    <xf numFmtId="0" fontId="2" fillId="12" borderId="15" xfId="1" applyFont="1" applyFill="1" applyBorder="1" applyAlignment="1" applyProtection="1"/>
    <xf numFmtId="1" fontId="28" fillId="13" borderId="15" xfId="0" applyNumberFormat="1" applyFont="1" applyFill="1" applyBorder="1" applyAlignment="1" applyProtection="1"/>
    <xf numFmtId="10" fontId="29" fillId="13" borderId="15" xfId="1" applyNumberFormat="1" applyFont="1" applyFill="1" applyBorder="1" applyAlignment="1" applyProtection="1">
      <alignment horizontal="center"/>
    </xf>
    <xf numFmtId="1" fontId="28" fillId="12" borderId="15" xfId="1" applyNumberFormat="1" applyFont="1" applyFill="1" applyBorder="1" applyAlignment="1" applyProtection="1"/>
    <xf numFmtId="1" fontId="28" fillId="12" borderId="15" xfId="0" applyNumberFormat="1" applyFont="1" applyFill="1" applyBorder="1" applyAlignment="1" applyProtection="1"/>
    <xf numFmtId="1" fontId="4" fillId="12" borderId="15" xfId="0" applyNumberFormat="1" applyFont="1" applyFill="1" applyBorder="1" applyAlignment="1" applyProtection="1"/>
    <xf numFmtId="0" fontId="4" fillId="12" borderId="15" xfId="1" applyFont="1" applyFill="1" applyBorder="1" applyAlignment="1" applyProtection="1">
      <alignment horizontal="center"/>
    </xf>
    <xf numFmtId="0" fontId="30" fillId="12" borderId="15" xfId="1" applyFont="1" applyFill="1" applyBorder="1" applyAlignment="1" applyProtection="1">
      <alignment horizontal="center"/>
    </xf>
    <xf numFmtId="4" fontId="29" fillId="13" borderId="15" xfId="0" applyNumberFormat="1" applyFont="1" applyFill="1" applyBorder="1" applyAlignment="1" applyProtection="1">
      <alignment horizontal="center"/>
    </xf>
    <xf numFmtId="4" fontId="31" fillId="13" borderId="15" xfId="0" applyNumberFormat="1" applyFont="1" applyFill="1" applyBorder="1" applyAlignment="1" applyProtection="1">
      <alignment horizontal="center"/>
    </xf>
    <xf numFmtId="0" fontId="2" fillId="12" borderId="0" xfId="1" applyFill="1" applyProtection="1"/>
    <xf numFmtId="2" fontId="28" fillId="12" borderId="15" xfId="1" applyNumberFormat="1" applyFont="1" applyFill="1" applyBorder="1" applyAlignment="1" applyProtection="1">
      <alignment horizontal="center" wrapText="1"/>
    </xf>
    <xf numFmtId="2" fontId="28" fillId="9" borderId="15" xfId="1" applyNumberFormat="1" applyFont="1" applyFill="1" applyBorder="1" applyAlignment="1" applyProtection="1">
      <alignment horizontal="center" wrapText="1"/>
    </xf>
    <xf numFmtId="1" fontId="4" fillId="7" borderId="15" xfId="1" applyNumberFormat="1" applyFont="1" applyFill="1" applyBorder="1" applyAlignment="1" applyProtection="1">
      <alignment horizontal="center" wrapText="1"/>
    </xf>
    <xf numFmtId="4" fontId="29" fillId="9" borderId="15" xfId="1" applyNumberFormat="1" applyFont="1" applyFill="1" applyBorder="1" applyAlignment="1" applyProtection="1">
      <alignment horizontal="center"/>
    </xf>
    <xf numFmtId="165" fontId="2" fillId="12" borderId="15" xfId="1" applyNumberFormat="1" applyFont="1" applyFill="1" applyBorder="1" applyAlignment="1" applyProtection="1"/>
    <xf numFmtId="10" fontId="29" fillId="12" borderId="15" xfId="1" applyNumberFormat="1" applyFont="1" applyFill="1" applyBorder="1" applyAlignment="1" applyProtection="1">
      <alignment horizontal="center"/>
    </xf>
    <xf numFmtId="4" fontId="29" fillId="12" borderId="15" xfId="1" applyNumberFormat="1" applyFont="1" applyFill="1" applyBorder="1" applyAlignment="1" applyProtection="1">
      <alignment horizontal="center"/>
    </xf>
    <xf numFmtId="4" fontId="31" fillId="12" borderId="15" xfId="0" applyNumberFormat="1" applyFont="1" applyFill="1" applyBorder="1" applyAlignment="1" applyProtection="1">
      <alignment horizontal="center"/>
    </xf>
    <xf numFmtId="165" fontId="2" fillId="7" borderId="15" xfId="1" applyNumberFormat="1" applyFont="1" applyFill="1" applyBorder="1" applyAlignment="1" applyProtection="1"/>
    <xf numFmtId="0" fontId="0" fillId="0" borderId="0" xfId="0" applyProtection="1"/>
    <xf numFmtId="1" fontId="4" fillId="9" borderId="15" xfId="1" applyNumberFormat="1" applyFont="1" applyFill="1" applyBorder="1" applyAlignment="1" applyProtection="1"/>
    <xf numFmtId="0" fontId="2" fillId="0" borderId="15" xfId="1" applyBorder="1" applyProtection="1"/>
    <xf numFmtId="0" fontId="2" fillId="7" borderId="17" xfId="1" applyFill="1" applyBorder="1" applyAlignment="1" applyProtection="1">
      <alignment horizontal="center" wrapText="1"/>
    </xf>
    <xf numFmtId="0" fontId="2" fillId="4" borderId="17" xfId="1" applyFill="1" applyBorder="1" applyAlignment="1" applyProtection="1">
      <alignment horizontal="center" wrapText="1"/>
    </xf>
    <xf numFmtId="0" fontId="26" fillId="11" borderId="17" xfId="1" applyFont="1" applyFill="1" applyBorder="1" applyAlignment="1" applyProtection="1">
      <alignment horizontal="center" wrapText="1"/>
    </xf>
    <xf numFmtId="2" fontId="28" fillId="9" borderId="17" xfId="1" applyNumberFormat="1" applyFont="1" applyFill="1" applyBorder="1" applyAlignment="1" applyProtection="1">
      <alignment horizontal="center" wrapText="1"/>
    </xf>
    <xf numFmtId="0" fontId="2" fillId="7" borderId="17" xfId="1" applyFont="1" applyFill="1" applyBorder="1" applyAlignment="1" applyProtection="1"/>
    <xf numFmtId="0" fontId="26" fillId="10" borderId="17" xfId="1" applyFont="1" applyFill="1" applyBorder="1" applyAlignment="1" applyProtection="1">
      <alignment horizontal="center" wrapText="1"/>
    </xf>
    <xf numFmtId="0" fontId="2" fillId="4" borderId="17" xfId="1" applyFont="1" applyFill="1" applyBorder="1" applyAlignment="1" applyProtection="1"/>
    <xf numFmtId="1" fontId="28" fillId="9" borderId="17" xfId="1" applyNumberFormat="1" applyFont="1" applyFill="1" applyBorder="1" applyAlignment="1" applyProtection="1"/>
    <xf numFmtId="10" fontId="29" fillId="9" borderId="17" xfId="1" applyNumberFormat="1" applyFont="1" applyFill="1" applyBorder="1" applyAlignment="1" applyProtection="1">
      <alignment horizontal="center"/>
    </xf>
    <xf numFmtId="1" fontId="28" fillId="9" borderId="17" xfId="0" applyNumberFormat="1" applyFont="1" applyFill="1" applyBorder="1" applyAlignment="1" applyProtection="1"/>
    <xf numFmtId="1" fontId="31" fillId="7" borderId="15" xfId="1" applyNumberFormat="1" applyFont="1" applyFill="1" applyBorder="1" applyAlignment="1" applyProtection="1">
      <alignment horizontal="center" wrapText="1"/>
    </xf>
    <xf numFmtId="0" fontId="26" fillId="11" borderId="15" xfId="1" applyFont="1" applyFill="1" applyBorder="1" applyProtection="1"/>
    <xf numFmtId="1" fontId="33" fillId="7" borderId="15" xfId="1" applyNumberFormat="1" applyFont="1" applyFill="1" applyBorder="1" applyAlignment="1" applyProtection="1">
      <alignment horizontal="center" wrapText="1"/>
    </xf>
    <xf numFmtId="4" fontId="31" fillId="9" borderId="15" xfId="1" applyNumberFormat="1" applyFont="1" applyFill="1" applyBorder="1" applyAlignment="1" applyProtection="1">
      <alignment horizontal="center"/>
    </xf>
    <xf numFmtId="0" fontId="2" fillId="20" borderId="15" xfId="1" applyFill="1" applyBorder="1" applyAlignment="1" applyProtection="1">
      <alignment horizontal="center" wrapText="1"/>
    </xf>
    <xf numFmtId="0" fontId="2" fillId="21" borderId="15" xfId="1" applyFill="1" applyBorder="1" applyAlignment="1" applyProtection="1">
      <alignment horizontal="center" wrapText="1"/>
    </xf>
    <xf numFmtId="0" fontId="26" fillId="22" borderId="15" xfId="1" applyFont="1" applyFill="1" applyBorder="1" applyAlignment="1" applyProtection="1">
      <alignment horizontal="center" wrapText="1"/>
    </xf>
    <xf numFmtId="2" fontId="28" fillId="23" borderId="15" xfId="1" applyNumberFormat="1" applyFont="1" applyFill="1" applyBorder="1" applyAlignment="1" applyProtection="1">
      <alignment horizontal="center" wrapText="1"/>
    </xf>
    <xf numFmtId="0" fontId="2" fillId="20" borderId="15" xfId="1" applyFont="1" applyFill="1" applyBorder="1" applyAlignment="1" applyProtection="1"/>
    <xf numFmtId="14" fontId="2" fillId="20" borderId="15" xfId="1" applyNumberFormat="1" applyFont="1" applyFill="1" applyBorder="1" applyAlignment="1" applyProtection="1">
      <alignment horizontal="center"/>
    </xf>
    <xf numFmtId="0" fontId="26" fillId="24" borderId="15" xfId="1" applyFont="1" applyFill="1" applyBorder="1" applyAlignment="1" applyProtection="1">
      <alignment horizontal="center" wrapText="1"/>
    </xf>
    <xf numFmtId="0" fontId="2" fillId="21" borderId="15" xfId="1" applyFont="1" applyFill="1" applyBorder="1" applyAlignment="1" applyProtection="1"/>
    <xf numFmtId="1" fontId="28" fillId="23" borderId="15" xfId="1" applyNumberFormat="1" applyFont="1" applyFill="1" applyBorder="1" applyAlignment="1" applyProtection="1"/>
    <xf numFmtId="10" fontId="29" fillId="23" borderId="15" xfId="1" applyNumberFormat="1" applyFont="1" applyFill="1" applyBorder="1" applyAlignment="1" applyProtection="1">
      <alignment horizontal="center"/>
    </xf>
    <xf numFmtId="1" fontId="28" fillId="23" borderId="15" xfId="0" applyNumberFormat="1" applyFont="1" applyFill="1" applyBorder="1" applyAlignment="1" applyProtection="1"/>
    <xf numFmtId="1" fontId="4" fillId="23" borderId="15" xfId="1" applyNumberFormat="1" applyFont="1" applyFill="1" applyBorder="1" applyAlignment="1" applyProtection="1"/>
    <xf numFmtId="0" fontId="4" fillId="20" borderId="15" xfId="1" applyFont="1" applyFill="1" applyBorder="1" applyAlignment="1" applyProtection="1">
      <alignment horizontal="center"/>
    </xf>
    <xf numFmtId="0" fontId="30" fillId="20" borderId="15" xfId="1" applyFont="1" applyFill="1" applyBorder="1" applyAlignment="1" applyProtection="1">
      <alignment horizontal="center"/>
    </xf>
    <xf numFmtId="4" fontId="29" fillId="23" borderId="15" xfId="1" applyNumberFormat="1" applyFont="1" applyFill="1" applyBorder="1" applyAlignment="1" applyProtection="1">
      <alignment horizontal="center"/>
    </xf>
    <xf numFmtId="4" fontId="31" fillId="23" borderId="15" xfId="1" applyNumberFormat="1" applyFont="1" applyFill="1" applyBorder="1" applyAlignment="1" applyProtection="1">
      <alignment horizontal="center"/>
    </xf>
    <xf numFmtId="0" fontId="2" fillId="25" borderId="15" xfId="1" applyFill="1" applyBorder="1" applyProtection="1"/>
    <xf numFmtId="0" fontId="2" fillId="25" borderId="0" xfId="1" applyFill="1" applyProtection="1"/>
    <xf numFmtId="14" fontId="2" fillId="7" borderId="15" xfId="1" applyNumberFormat="1" applyFont="1" applyFill="1" applyBorder="1" applyAlignment="1" applyProtection="1">
      <alignment horizontal="center"/>
    </xf>
    <xf numFmtId="0" fontId="33" fillId="7" borderId="15" xfId="1" applyFont="1" applyFill="1" applyBorder="1" applyAlignment="1" applyProtection="1">
      <alignment horizontal="center" wrapText="1"/>
    </xf>
    <xf numFmtId="0" fontId="2" fillId="14" borderId="15" xfId="1" applyFill="1" applyBorder="1" applyAlignment="1" applyProtection="1">
      <alignment horizontal="center" wrapText="1"/>
    </xf>
    <xf numFmtId="0" fontId="2" fillId="15" borderId="15" xfId="1" applyFill="1" applyBorder="1" applyAlignment="1" applyProtection="1">
      <alignment horizontal="center" wrapText="1"/>
    </xf>
    <xf numFmtId="0" fontId="26" fillId="16" borderId="15" xfId="1" applyFont="1" applyFill="1" applyBorder="1" applyAlignment="1" applyProtection="1">
      <alignment horizontal="center" wrapText="1"/>
    </xf>
    <xf numFmtId="2" fontId="28" fillId="13" borderId="15" xfId="1" applyNumberFormat="1" applyFont="1" applyFill="1" applyBorder="1" applyAlignment="1" applyProtection="1">
      <alignment horizontal="center" wrapText="1"/>
    </xf>
    <xf numFmtId="0" fontId="2" fillId="14" borderId="15" xfId="1" applyFont="1" applyFill="1" applyBorder="1" applyAlignment="1" applyProtection="1"/>
    <xf numFmtId="14" fontId="2" fillId="14" borderId="15" xfId="1" applyNumberFormat="1" applyFont="1" applyFill="1" applyBorder="1" applyAlignment="1" applyProtection="1">
      <alignment horizontal="center"/>
    </xf>
    <xf numFmtId="0" fontId="26" fillId="17" borderId="15" xfId="1" applyFont="1" applyFill="1" applyBorder="1" applyAlignment="1" applyProtection="1">
      <alignment horizontal="center" wrapText="1"/>
    </xf>
    <xf numFmtId="0" fontId="2" fillId="15" borderId="15" xfId="1" applyFont="1" applyFill="1" applyBorder="1" applyAlignment="1" applyProtection="1"/>
    <xf numFmtId="1" fontId="28" fillId="13" borderId="15" xfId="1" applyNumberFormat="1" applyFont="1" applyFill="1" applyBorder="1" applyAlignment="1" applyProtection="1"/>
    <xf numFmtId="1" fontId="4" fillId="13" borderId="15" xfId="1" applyNumberFormat="1" applyFont="1" applyFill="1" applyBorder="1" applyAlignment="1" applyProtection="1"/>
    <xf numFmtId="0" fontId="4" fillId="14" borderId="15" xfId="1" applyFont="1" applyFill="1" applyBorder="1" applyAlignment="1" applyProtection="1">
      <alignment horizontal="center"/>
    </xf>
    <xf numFmtId="0" fontId="30" fillId="14" borderId="15" xfId="1" applyFont="1" applyFill="1" applyBorder="1" applyAlignment="1" applyProtection="1">
      <alignment horizontal="center"/>
    </xf>
    <xf numFmtId="4" fontId="29" fillId="13" borderId="15" xfId="1" applyNumberFormat="1" applyFont="1" applyFill="1" applyBorder="1" applyAlignment="1" applyProtection="1">
      <alignment horizontal="center"/>
    </xf>
    <xf numFmtId="4" fontId="32" fillId="13" borderId="15" xfId="1" applyNumberFormat="1" applyFont="1" applyFill="1" applyBorder="1" applyAlignment="1" applyProtection="1">
      <alignment horizontal="center"/>
    </xf>
    <xf numFmtId="0" fontId="2" fillId="18" borderId="15" xfId="1" applyFill="1" applyBorder="1" applyProtection="1"/>
    <xf numFmtId="0" fontId="2" fillId="18" borderId="0" xfId="1" applyFill="1" applyProtection="1"/>
    <xf numFmtId="4" fontId="32" fillId="9" borderId="15" xfId="1" applyNumberFormat="1" applyFont="1" applyFill="1" applyBorder="1" applyAlignment="1" applyProtection="1">
      <alignment horizontal="center"/>
    </xf>
    <xf numFmtId="0" fontId="2" fillId="4" borderId="15" xfId="1" applyFill="1" applyBorder="1" applyProtection="1"/>
    <xf numFmtId="0" fontId="2" fillId="4" borderId="15" xfId="1" applyFill="1" applyBorder="1" applyAlignment="1" applyProtection="1"/>
    <xf numFmtId="166" fontId="2" fillId="4" borderId="15" xfId="1" applyNumberFormat="1" applyFill="1" applyBorder="1" applyProtection="1"/>
    <xf numFmtId="0" fontId="2" fillId="4" borderId="15" xfId="1" applyFill="1" applyBorder="1" applyAlignment="1" applyProtection="1">
      <alignment horizontal="center"/>
    </xf>
    <xf numFmtId="0" fontId="2" fillId="15" borderId="15" xfId="1" applyFill="1" applyBorder="1" applyAlignment="1" applyProtection="1">
      <alignment horizontal="center"/>
    </xf>
    <xf numFmtId="0" fontId="2" fillId="15" borderId="15" xfId="1" applyFill="1" applyBorder="1" applyProtection="1"/>
    <xf numFmtId="0" fontId="33" fillId="19" borderId="15" xfId="1" applyFont="1" applyFill="1" applyBorder="1" applyAlignment="1" applyProtection="1">
      <alignment horizontal="center" wrapText="1"/>
    </xf>
    <xf numFmtId="20" fontId="2" fillId="4" borderId="15" xfId="1" applyNumberFormat="1" applyFont="1" applyFill="1" applyBorder="1" applyAlignment="1" applyProtection="1">
      <alignment horizontal="left"/>
    </xf>
    <xf numFmtId="0" fontId="2" fillId="21" borderId="15" xfId="1" applyFill="1" applyBorder="1" applyAlignment="1" applyProtection="1">
      <alignment horizontal="center"/>
    </xf>
    <xf numFmtId="0" fontId="2" fillId="21" borderId="15" xfId="1" applyFill="1" applyBorder="1" applyProtection="1"/>
    <xf numFmtId="4" fontId="32" fillId="23" borderId="15" xfId="1" applyNumberFormat="1" applyFont="1" applyFill="1" applyBorder="1" applyAlignment="1" applyProtection="1">
      <alignment horizontal="center"/>
    </xf>
    <xf numFmtId="14" fontId="2" fillId="14" borderId="15" xfId="1" applyNumberFormat="1" applyFont="1" applyFill="1" applyBorder="1" applyAlignment="1" applyProtection="1"/>
    <xf numFmtId="14" fontId="2" fillId="7" borderId="15" xfId="1" applyNumberFormat="1" applyFont="1" applyFill="1" applyBorder="1" applyAlignment="1" applyProtection="1"/>
    <xf numFmtId="0" fontId="2" fillId="7" borderId="15" xfId="1" applyFont="1" applyFill="1" applyBorder="1" applyAlignment="1" applyProtection="1">
      <alignment horizontal="left"/>
    </xf>
    <xf numFmtId="0" fontId="3" fillId="0" borderId="0" xfId="1" applyFont="1" applyProtection="1"/>
    <xf numFmtId="0" fontId="4" fillId="0" borderId="0" xfId="1" applyFont="1" applyProtection="1"/>
  </cellXfs>
  <cellStyles count="4">
    <cellStyle name="Excel Built-in Normal" xfId="1"/>
    <cellStyle name="Hivatkozás" xfId="2" builtinId="8"/>
    <cellStyle name="Normál" xfId="0" builtinId="0"/>
    <cellStyle name="TableStyleLigh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AC99D"/>
      <rgbColor rgb="00808080"/>
      <rgbColor rgb="0095B3D7"/>
      <rgbColor rgb="00993366"/>
      <rgbColor rgb="00FFFFE5"/>
      <rgbColor rgb="00EDF2F8"/>
      <rgbColor rgb="00660066"/>
      <rgbColor rgb="00FF8080"/>
      <rgbColor rgb="000066CC"/>
      <rgbColor rgb="00FEE0D7"/>
      <rgbColor rgb="00000080"/>
      <rgbColor rgb="00FF00FF"/>
      <rgbColor rgb="00FFFF00"/>
      <rgbColor rgb="0000FFFF"/>
      <rgbColor rgb="00800080"/>
      <rgbColor rgb="00C00000"/>
      <rgbColor rgb="00008080"/>
      <rgbColor rgb="000000FF"/>
      <rgbColor rgb="0000CCFF"/>
      <rgbColor rgb="00EEECE1"/>
      <rgbColor rgb="00EBF1DE"/>
      <rgbColor rgb="00FFFF99"/>
      <rgbColor rgb="0099CCFF"/>
      <rgbColor rgb="00FF99CC"/>
      <rgbColor rgb="0083CAFF"/>
      <rgbColor rgb="00ECCAC9"/>
      <rgbColor rgb="003366FF"/>
      <rgbColor rgb="007FD7F7"/>
      <rgbColor rgb="00C8E7A7"/>
      <rgbColor rgb="00FFCC00"/>
      <rgbColor rgb="00FF9900"/>
      <rgbColor rgb="00FF6600"/>
      <rgbColor rgb="00666699"/>
      <rgbColor rgb="00969696"/>
      <rgbColor rgb="00002060"/>
      <rgbColor rgb="0000B050"/>
      <rgbColor rgb="00003300"/>
      <rgbColor rgb="00333300"/>
      <rgbColor rgb="00C5000B"/>
      <rgbColor rgb="00993366"/>
      <rgbColor rgb="00333399"/>
      <rgbColor rgb="003F3F3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8313155639185"/>
          <c:y val="5.2812362170618722E-2"/>
          <c:w val="0.78165846000401351"/>
          <c:h val="0.812863543050760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95B3D7"/>
              </a:solidFill>
              <a:prstDash val="solid"/>
            </a:ln>
          </c:spPr>
          <c:marker>
            <c:symbol val="none"/>
          </c:marker>
          <c:trendline>
            <c:trendlineType val="exp"/>
            <c:dispRSqr val="0"/>
            <c:dispEq val="0"/>
          </c:trendline>
          <c:val>
            <c:numRef>
              <c:f>Napló!$X$22:$X$178</c:f>
              <c:numCache>
                <c:formatCode>#,##0.00</c:formatCode>
                <c:ptCount val="15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96704"/>
        <c:axId val="185498240"/>
      </c:lineChart>
      <c:catAx>
        <c:axId val="1854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5498240"/>
        <c:crossesAt val="0"/>
        <c:auto val="1"/>
        <c:lblAlgn val="ctr"/>
        <c:lblOffset val="100"/>
        <c:tickLblSkip val="5"/>
        <c:tickMarkSkip val="1"/>
        <c:noMultiLvlLbl val="0"/>
      </c:catAx>
      <c:valAx>
        <c:axId val="185498240"/>
        <c:scaling>
          <c:orientation val="minMax"/>
          <c:min val="70000"/>
        </c:scaling>
        <c:delete val="0"/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5496704"/>
        <c:crosses val="autoZero"/>
        <c:crossBetween val="midCat"/>
        <c:majorUnit val="10000"/>
      </c:valAx>
      <c:spPr>
        <a:solidFill>
          <a:srgbClr val="3F3F3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2254944534904966"/>
          <c:y val="0.2620091060673474"/>
          <c:w val="0.13235303168838061"/>
          <c:h val="4.8035002779013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00000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2185623405897"/>
          <c:y val="9.5581600916364376E-2"/>
          <c:w val="0.76955956722831864"/>
          <c:h val="0.803696056419666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yVal>
            <c:numRef>
              <c:f>Napló!$S$13:$S$178</c:f>
              <c:numCache>
                <c:formatCode>0</c:formatCode>
                <c:ptCount val="166"/>
                <c:pt idx="0">
                  <c:v>731.5</c:v>
                </c:pt>
                <c:pt idx="1">
                  <c:v>19.5</c:v>
                </c:pt>
                <c:pt idx="2">
                  <c:v>2576</c:v>
                </c:pt>
                <c:pt idx="3">
                  <c:v>162.30769230769229</c:v>
                </c:pt>
                <c:pt idx="4">
                  <c:v>63</c:v>
                </c:pt>
                <c:pt idx="5">
                  <c:v>-936.00000000003411</c:v>
                </c:pt>
                <c:pt idx="6">
                  <c:v>-612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79552"/>
        <c:axId val="196685824"/>
      </c:scatterChart>
      <c:valAx>
        <c:axId val="1966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6685824"/>
        <c:crossesAt val="0"/>
        <c:crossBetween val="midCat"/>
      </c:valAx>
      <c:valAx>
        <c:axId val="1966858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6679552"/>
        <c:crossesAt val="0"/>
        <c:crossBetween val="midCat"/>
        <c:majorUnit val="500"/>
      </c:valAx>
      <c:spPr>
        <a:solidFill>
          <a:srgbClr val="3F3F3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00000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192</xdr:row>
      <xdr:rowOff>133350</xdr:rowOff>
    </xdr:from>
    <xdr:to>
      <xdr:col>20</xdr:col>
      <xdr:colOff>295275</xdr:colOff>
      <xdr:row>233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219075</xdr:colOff>
      <xdr:row>192</xdr:row>
      <xdr:rowOff>133350</xdr:rowOff>
    </xdr:from>
    <xdr:to>
      <xdr:col>40</xdr:col>
      <xdr:colOff>28575</xdr:colOff>
      <xdr:row>233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21168</xdr:colOff>
      <xdr:row>0</xdr:row>
      <xdr:rowOff>190499</xdr:rowOff>
    </xdr:from>
    <xdr:to>
      <xdr:col>4</xdr:col>
      <xdr:colOff>53711</xdr:colOff>
      <xdr:row>0</xdr:row>
      <xdr:rowOff>846667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8" y="190499"/>
          <a:ext cx="1958710" cy="656168"/>
        </a:xfrm>
        <a:prstGeom prst="rect">
          <a:avLst/>
        </a:prstGeom>
      </xdr:spPr>
    </xdr:pic>
    <xdr:clientData/>
  </xdr:twoCellAnchor>
  <xdr:twoCellAnchor editAs="oneCell">
    <xdr:from>
      <xdr:col>19</xdr:col>
      <xdr:colOff>222262</xdr:colOff>
      <xdr:row>0</xdr:row>
      <xdr:rowOff>232831</xdr:rowOff>
    </xdr:from>
    <xdr:to>
      <xdr:col>21</xdr:col>
      <xdr:colOff>550348</xdr:colOff>
      <xdr:row>0</xdr:row>
      <xdr:rowOff>810104</xdr:rowOff>
    </xdr:to>
    <xdr:pic>
      <xdr:nvPicPr>
        <xdr:cNvPr id="5" name="Kép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95" y="232831"/>
          <a:ext cx="1524003" cy="57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8"/>
  <sheetViews>
    <sheetView tabSelected="1" zoomScale="90" zoomScaleNormal="90" workbookViewId="0">
      <selection activeCell="V10" sqref="V10"/>
    </sheetView>
  </sheetViews>
  <sheetFormatPr defaultColWidth="8.7109375" defaultRowHeight="12.75"/>
  <cols>
    <col min="1" max="1" width="4.7109375" style="5" bestFit="1" customWidth="1"/>
    <col min="2" max="2" width="8.85546875" style="5" bestFit="1" customWidth="1"/>
    <col min="3" max="3" width="7.7109375" style="5" bestFit="1" customWidth="1"/>
    <col min="4" max="4" width="7.42578125" style="5" customWidth="1"/>
    <col min="5" max="7" width="8.7109375" style="5"/>
    <col min="8" max="8" width="11.5703125" style="5" customWidth="1"/>
    <col min="9" max="9" width="16.42578125" style="5" customWidth="1"/>
    <col min="10" max="10" width="13.7109375" style="5" customWidth="1"/>
    <col min="11" max="11" width="15.140625" style="5" customWidth="1"/>
    <col min="12" max="12" width="8.7109375" style="5"/>
    <col min="13" max="13" width="13.42578125" style="5" customWidth="1"/>
    <col min="14" max="14" width="8.28515625" style="5" customWidth="1"/>
    <col min="15" max="15" width="12.42578125" style="5" customWidth="1"/>
    <col min="16" max="16" width="13.5703125" style="171" customWidth="1"/>
    <col min="17" max="17" width="10.28515625" style="5" customWidth="1"/>
    <col min="18" max="18" width="8.7109375" style="5"/>
    <col min="19" max="19" width="11.140625" style="5" customWidth="1"/>
    <col min="20" max="20" width="8.7109375" style="172"/>
    <col min="21" max="21" width="9.140625" style="5" customWidth="1"/>
    <col min="22" max="22" width="9.42578125" style="5" customWidth="1"/>
    <col min="23" max="23" width="14.42578125" style="171" customWidth="1"/>
    <col min="24" max="24" width="15.85546875" style="172" customWidth="1"/>
    <col min="25" max="25" width="5.85546875" style="5" customWidth="1"/>
    <col min="26" max="26" width="11.85546875" style="5" customWidth="1"/>
    <col min="27" max="16384" width="8.7109375" style="5"/>
  </cols>
  <sheetData>
    <row r="1" spans="1:26" ht="84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 customHeight="1">
      <c r="A2" s="6"/>
      <c r="B2" s="7"/>
      <c r="C2" s="7"/>
      <c r="D2" s="7"/>
      <c r="E2" s="8"/>
      <c r="F2" s="7"/>
      <c r="G2" s="7"/>
      <c r="H2" s="8"/>
      <c r="I2" s="8"/>
      <c r="J2" s="8"/>
      <c r="K2" s="8"/>
      <c r="L2" s="8"/>
      <c r="M2" s="8"/>
      <c r="N2" s="8"/>
      <c r="O2" s="8"/>
      <c r="P2" s="9"/>
      <c r="Q2" s="8"/>
      <c r="R2" s="8"/>
      <c r="S2" s="8"/>
      <c r="T2" s="10"/>
      <c r="U2" s="11"/>
      <c r="V2" s="6"/>
      <c r="W2" s="9"/>
      <c r="X2" s="10"/>
      <c r="Y2" s="8"/>
      <c r="Z2" s="8"/>
    </row>
    <row r="3" spans="1:26" ht="23.25" customHeight="1">
      <c r="A3" s="12"/>
      <c r="B3" s="13" t="s">
        <v>0</v>
      </c>
      <c r="C3" s="13"/>
      <c r="E3" s="14">
        <v>100000</v>
      </c>
      <c r="F3" s="15" t="s">
        <v>1</v>
      </c>
      <c r="G3" s="16" t="s">
        <v>2</v>
      </c>
      <c r="H3" s="17"/>
      <c r="I3" s="17"/>
      <c r="J3" s="18" t="s">
        <v>3</v>
      </c>
      <c r="K3" s="19" t="s">
        <v>4</v>
      </c>
      <c r="L3" s="8"/>
      <c r="M3" s="20" t="s">
        <v>5</v>
      </c>
      <c r="N3" s="20"/>
      <c r="O3" s="21">
        <f ca="1">E3+S4</f>
        <v>101317.9615384615</v>
      </c>
      <c r="P3" s="22" t="s">
        <v>6</v>
      </c>
      <c r="Q3" s="23">
        <f ca="1">SUMIF(INDIRECT("S"&amp;$F$4):INDIRECT("S"&amp;$G$4),"&gt;0")/J4</f>
        <v>736.1868131868132</v>
      </c>
      <c r="R3" s="24" t="s">
        <v>7</v>
      </c>
      <c r="S3" s="25" t="s">
        <v>8</v>
      </c>
      <c r="T3" s="10"/>
      <c r="U3" s="19" t="s">
        <v>9</v>
      </c>
      <c r="V3" s="18" t="s">
        <v>10</v>
      </c>
      <c r="W3" s="9"/>
      <c r="X3" s="10"/>
      <c r="Y3" s="8"/>
      <c r="Z3" s="8"/>
    </row>
    <row r="4" spans="1:26" ht="30.75" customHeight="1">
      <c r="A4" s="12"/>
      <c r="B4" s="26" t="s">
        <v>11</v>
      </c>
      <c r="C4" s="26"/>
      <c r="D4" s="27">
        <v>6</v>
      </c>
      <c r="E4" s="12"/>
      <c r="F4" s="28">
        <v>6</v>
      </c>
      <c r="G4" s="29">
        <v>177</v>
      </c>
      <c r="H4" s="17"/>
      <c r="I4" s="17"/>
      <c r="J4" s="30">
        <f ca="1">COUNTIF(INDIRECT("T"&amp;$F$4):INDIRECT("T"&amp;$G$4),"=1")</f>
        <v>7</v>
      </c>
      <c r="K4" s="31">
        <f ca="1">COUNTIF(INDIRECT("T"&amp;$F$4):INDIRECT("T"&amp;$G$4),"=0")</f>
        <v>7</v>
      </c>
      <c r="L4" s="8"/>
      <c r="M4" s="32" t="s">
        <v>12</v>
      </c>
      <c r="N4" s="32"/>
      <c r="O4" s="33">
        <f ca="1">J4/(J4+K4)</f>
        <v>0.5</v>
      </c>
      <c r="P4" s="34" t="s">
        <v>13</v>
      </c>
      <c r="Q4" s="35">
        <f ca="1">SUMIF(INDIRECT("S"&amp;$F$4):INDIRECT("S"&amp;$G$4),"&lt;=0")/K4</f>
        <v>-547.90659340659829</v>
      </c>
      <c r="R4" s="36">
        <f ca="1">Q3/Q4*-1</f>
        <v>1.3436356160811762</v>
      </c>
      <c r="S4" s="37">
        <f ca="1">SUM(INDIRECT("S"&amp;$F$4):INDIRECT("S"&amp;$G$4))</f>
        <v>1317.9615384615045</v>
      </c>
      <c r="T4" s="38"/>
      <c r="U4" s="31">
        <f ca="1">MAX(INDIRECT("U"&amp;$F$4):INDIRECT("U"&amp;$G$4))</f>
        <v>0</v>
      </c>
      <c r="V4" s="30">
        <f ca="1">MAX(INDIRECT("V"&amp;$F$4):INDIRECT("V"&amp;$G$4))</f>
        <v>0</v>
      </c>
      <c r="W4" s="9"/>
      <c r="X4" s="10"/>
      <c r="Y4" s="8"/>
      <c r="Z4" s="8"/>
    </row>
    <row r="5" spans="1:26" ht="33" customHeight="1">
      <c r="A5" s="39" t="s">
        <v>14</v>
      </c>
      <c r="B5" s="39" t="s">
        <v>55</v>
      </c>
      <c r="C5" s="39" t="s">
        <v>15</v>
      </c>
      <c r="D5" s="40" t="s">
        <v>16</v>
      </c>
      <c r="E5" s="41" t="s">
        <v>17</v>
      </c>
      <c r="F5" s="40" t="s">
        <v>18</v>
      </c>
      <c r="G5" s="40" t="s">
        <v>19</v>
      </c>
      <c r="H5" s="42" t="s">
        <v>20</v>
      </c>
      <c r="I5" s="43" t="s">
        <v>56</v>
      </c>
      <c r="J5" s="39" t="s">
        <v>21</v>
      </c>
      <c r="K5" s="39" t="s">
        <v>22</v>
      </c>
      <c r="L5" s="44" t="s">
        <v>23</v>
      </c>
      <c r="M5" s="40" t="s">
        <v>24</v>
      </c>
      <c r="N5" s="40" t="s">
        <v>25</v>
      </c>
      <c r="O5" s="45" t="s">
        <v>26</v>
      </c>
      <c r="P5" s="46" t="s">
        <v>27</v>
      </c>
      <c r="Q5" s="45" t="s">
        <v>28</v>
      </c>
      <c r="R5" s="45" t="s">
        <v>11</v>
      </c>
      <c r="S5" s="45" t="s">
        <v>8</v>
      </c>
      <c r="T5" s="47" t="s">
        <v>29</v>
      </c>
      <c r="U5" s="39" t="s">
        <v>30</v>
      </c>
      <c r="V5" s="39" t="s">
        <v>31</v>
      </c>
      <c r="W5" s="46" t="s">
        <v>32</v>
      </c>
      <c r="X5" s="48" t="s">
        <v>33</v>
      </c>
      <c r="Y5" s="45" t="s">
        <v>34</v>
      </c>
      <c r="Z5" s="49" t="s">
        <v>25</v>
      </c>
    </row>
    <row r="6" spans="1:26" s="66" customFormat="1">
      <c r="A6" s="50">
        <v>1</v>
      </c>
      <c r="B6" s="50" t="s">
        <v>36</v>
      </c>
      <c r="C6" s="50" t="s">
        <v>42</v>
      </c>
      <c r="D6" s="51">
        <v>2</v>
      </c>
      <c r="E6" s="52">
        <v>6397</v>
      </c>
      <c r="F6" s="51">
        <v>6380</v>
      </c>
      <c r="G6" s="51">
        <v>6416</v>
      </c>
      <c r="H6" s="51">
        <v>25</v>
      </c>
      <c r="I6" s="53">
        <f t="shared" ref="I6:I19" si="0">(E6-G6)/(E6-F6)*-1</f>
        <v>1.1176470588235294</v>
      </c>
      <c r="J6" s="54" t="s">
        <v>37</v>
      </c>
      <c r="K6" s="55"/>
      <c r="L6" s="56">
        <v>6402</v>
      </c>
      <c r="M6" s="57" t="s">
        <v>38</v>
      </c>
      <c r="N6" s="58"/>
      <c r="O6" s="59">
        <f t="shared" ref="O6:O19" si="1">ABS((E6-F6)*H6*D6)*-1</f>
        <v>-850</v>
      </c>
      <c r="P6" s="60">
        <f>O6/$E$3</f>
        <v>-8.5000000000000006E-3</v>
      </c>
      <c r="Q6" s="59">
        <f t="shared" ref="Q6:Q19" si="2">(E6-L6)*H6*D6*-1</f>
        <v>250</v>
      </c>
      <c r="R6" s="59">
        <f>ABS(D6*$D$4)*-1</f>
        <v>-12</v>
      </c>
      <c r="S6" s="61">
        <f t="shared" ref="S6:S19" si="3">Q6+R6</f>
        <v>238</v>
      </c>
      <c r="T6" s="62">
        <f t="shared" ref="T6:T19" si="4">IF(S6&gt;0,1,0)</f>
        <v>1</v>
      </c>
      <c r="U6" s="63"/>
      <c r="V6" s="63"/>
      <c r="W6" s="64">
        <f t="shared" ref="W6:W19" si="5">(S6/O6)*-1</f>
        <v>0.28000000000000003</v>
      </c>
      <c r="X6" s="65">
        <v>100238</v>
      </c>
      <c r="Y6" s="1"/>
      <c r="Z6" s="59"/>
    </row>
    <row r="7" spans="1:26" s="66" customFormat="1">
      <c r="A7" s="50">
        <v>2</v>
      </c>
      <c r="B7" s="50" t="s">
        <v>43</v>
      </c>
      <c r="C7" s="50" t="s">
        <v>44</v>
      </c>
      <c r="D7" s="51">
        <v>-4</v>
      </c>
      <c r="E7" s="52">
        <v>13002</v>
      </c>
      <c r="F7" s="51">
        <v>13022</v>
      </c>
      <c r="G7" s="51">
        <v>12940</v>
      </c>
      <c r="H7" s="51">
        <v>12.5</v>
      </c>
      <c r="I7" s="53">
        <f t="shared" si="0"/>
        <v>3.1</v>
      </c>
      <c r="J7" s="54" t="s">
        <v>45</v>
      </c>
      <c r="K7" s="67"/>
      <c r="L7" s="56">
        <v>13018</v>
      </c>
      <c r="M7" s="57" t="s">
        <v>38</v>
      </c>
      <c r="N7" s="58"/>
      <c r="O7" s="59">
        <f t="shared" si="1"/>
        <v>-1000</v>
      </c>
      <c r="P7" s="60">
        <f>O7/$E$3</f>
        <v>-0.01</v>
      </c>
      <c r="Q7" s="59">
        <f t="shared" si="2"/>
        <v>-800</v>
      </c>
      <c r="R7" s="59">
        <f>ABS(D7*$D$4)*-1</f>
        <v>-24</v>
      </c>
      <c r="S7" s="61">
        <f t="shared" si="3"/>
        <v>-824</v>
      </c>
      <c r="T7" s="62">
        <f t="shared" si="4"/>
        <v>0</v>
      </c>
      <c r="U7" s="63"/>
      <c r="V7" s="63"/>
      <c r="W7" s="64">
        <f t="shared" si="5"/>
        <v>-0.82399999999999995</v>
      </c>
      <c r="X7" s="65">
        <f>S7+X6</f>
        <v>99414</v>
      </c>
      <c r="Y7" s="2"/>
      <c r="Z7" s="59"/>
    </row>
    <row r="8" spans="1:26" s="66" customFormat="1">
      <c r="A8" s="50">
        <v>3</v>
      </c>
      <c r="B8" s="50" t="s">
        <v>36</v>
      </c>
      <c r="C8" s="50" t="s">
        <v>44</v>
      </c>
      <c r="D8" s="51">
        <v>-2</v>
      </c>
      <c r="E8" s="52">
        <v>6466</v>
      </c>
      <c r="F8" s="51">
        <v>6475</v>
      </c>
      <c r="G8" s="51">
        <v>6415</v>
      </c>
      <c r="H8" s="51">
        <v>25</v>
      </c>
      <c r="I8" s="53">
        <f t="shared" si="0"/>
        <v>5.666666666666667</v>
      </c>
      <c r="J8" s="54" t="s">
        <v>46</v>
      </c>
      <c r="K8" s="55"/>
      <c r="L8" s="56">
        <v>6467</v>
      </c>
      <c r="M8" s="57" t="s">
        <v>47</v>
      </c>
      <c r="N8" s="58"/>
      <c r="O8" s="59">
        <f t="shared" si="1"/>
        <v>-450</v>
      </c>
      <c r="P8" s="60">
        <f>O8/$E$3</f>
        <v>-4.4999999999999997E-3</v>
      </c>
      <c r="Q8" s="59">
        <f t="shared" si="2"/>
        <v>-50</v>
      </c>
      <c r="R8" s="59">
        <f>ABS(D8*$D$4)*-1</f>
        <v>-12</v>
      </c>
      <c r="S8" s="61">
        <f t="shared" si="3"/>
        <v>-62</v>
      </c>
      <c r="T8" s="62">
        <f t="shared" si="4"/>
        <v>0</v>
      </c>
      <c r="U8" s="63"/>
      <c r="V8" s="63"/>
      <c r="W8" s="64">
        <f t="shared" si="5"/>
        <v>-0.13777777777777778</v>
      </c>
      <c r="X8" s="65">
        <f t="shared" ref="X8:X19" si="6">S8+X7</f>
        <v>99352</v>
      </c>
      <c r="Y8" s="2"/>
      <c r="Z8" s="59"/>
    </row>
    <row r="9" spans="1:26" s="66" customFormat="1">
      <c r="A9" s="50">
        <v>4</v>
      </c>
      <c r="B9" s="50" t="s">
        <v>35</v>
      </c>
      <c r="C9" s="50" t="s">
        <v>44</v>
      </c>
      <c r="D9" s="51">
        <v>-6</v>
      </c>
      <c r="E9" s="52">
        <v>1314</v>
      </c>
      <c r="F9" s="51">
        <v>1317</v>
      </c>
      <c r="G9" s="51">
        <v>1310.75</v>
      </c>
      <c r="H9" s="51">
        <f>50/1.3</f>
        <v>38.46153846153846</v>
      </c>
      <c r="I9" s="53">
        <f t="shared" si="0"/>
        <v>1.0833333333333333</v>
      </c>
      <c r="J9" s="54" t="s">
        <v>37</v>
      </c>
      <c r="K9" s="55"/>
      <c r="L9" s="56">
        <v>1317</v>
      </c>
      <c r="M9" s="57" t="s">
        <v>39</v>
      </c>
      <c r="N9" s="57"/>
      <c r="O9" s="59">
        <f t="shared" si="1"/>
        <v>-692.30769230769238</v>
      </c>
      <c r="P9" s="60">
        <f>O9/$E$3</f>
        <v>-6.9230769230769242E-3</v>
      </c>
      <c r="Q9" s="59">
        <f t="shared" si="2"/>
        <v>-692.30769230769238</v>
      </c>
      <c r="R9" s="59">
        <f>ABS(D9*$D$4)*-1</f>
        <v>-36</v>
      </c>
      <c r="S9" s="61">
        <f t="shared" si="3"/>
        <v>-728.30769230769238</v>
      </c>
      <c r="T9" s="62">
        <f t="shared" si="4"/>
        <v>0</v>
      </c>
      <c r="U9" s="63"/>
      <c r="V9" s="63"/>
      <c r="W9" s="64">
        <f t="shared" si="5"/>
        <v>-1.052</v>
      </c>
      <c r="X9" s="65">
        <f t="shared" si="6"/>
        <v>98623.692307692312</v>
      </c>
      <c r="Y9" s="59"/>
      <c r="Z9" s="59"/>
    </row>
    <row r="10" spans="1:26" s="66" customFormat="1">
      <c r="A10" s="50">
        <v>5</v>
      </c>
      <c r="B10" s="50" t="s">
        <v>35</v>
      </c>
      <c r="C10" s="50" t="s">
        <v>42</v>
      </c>
      <c r="D10" s="51">
        <v>2</v>
      </c>
      <c r="E10" s="52">
        <v>1310.5</v>
      </c>
      <c r="F10" s="51">
        <v>1304.5</v>
      </c>
      <c r="G10" s="51">
        <v>1318</v>
      </c>
      <c r="H10" s="51">
        <f>50/1.3</f>
        <v>38.46153846153846</v>
      </c>
      <c r="I10" s="53">
        <f t="shared" si="0"/>
        <v>1.25</v>
      </c>
      <c r="J10" s="54" t="s">
        <v>48</v>
      </c>
      <c r="K10" s="55"/>
      <c r="L10" s="56">
        <v>1307.75</v>
      </c>
      <c r="M10" s="57" t="s">
        <v>38</v>
      </c>
      <c r="N10" s="57"/>
      <c r="O10" s="59">
        <f t="shared" si="1"/>
        <v>-461.53846153846155</v>
      </c>
      <c r="P10" s="60">
        <f>O10/$E$3</f>
        <v>-4.6153846153846158E-3</v>
      </c>
      <c r="Q10" s="59">
        <f t="shared" si="2"/>
        <v>-211.53846153846152</v>
      </c>
      <c r="R10" s="59">
        <f>ABS(D10*$D$4)*-1</f>
        <v>-12</v>
      </c>
      <c r="S10" s="61">
        <f t="shared" si="3"/>
        <v>-223.53846153846152</v>
      </c>
      <c r="T10" s="62">
        <f t="shared" si="4"/>
        <v>0</v>
      </c>
      <c r="U10" s="63"/>
      <c r="V10" s="63"/>
      <c r="W10" s="64">
        <f t="shared" si="5"/>
        <v>-0.48433333333333328</v>
      </c>
      <c r="X10" s="65">
        <f t="shared" si="6"/>
        <v>98400.153846153844</v>
      </c>
      <c r="Y10" s="59"/>
      <c r="Z10" s="59"/>
    </row>
    <row r="11" spans="1:26">
      <c r="A11" s="68">
        <v>6</v>
      </c>
      <c r="B11" s="68" t="s">
        <v>36</v>
      </c>
      <c r="C11" s="68" t="s">
        <v>42</v>
      </c>
      <c r="D11" s="69">
        <v>2</v>
      </c>
      <c r="E11" s="70">
        <v>6395</v>
      </c>
      <c r="F11" s="69">
        <v>6376</v>
      </c>
      <c r="G11" s="69">
        <v>6412</v>
      </c>
      <c r="H11" s="51">
        <v>25</v>
      </c>
      <c r="I11" s="53">
        <f t="shared" si="0"/>
        <v>0.89473684210526316</v>
      </c>
      <c r="J11" s="71" t="s">
        <v>37</v>
      </c>
      <c r="K11" s="72"/>
      <c r="L11" s="73">
        <v>6386.25</v>
      </c>
      <c r="M11" s="74" t="s">
        <v>38</v>
      </c>
      <c r="N11" s="75"/>
      <c r="O11" s="59">
        <f t="shared" si="1"/>
        <v>-950</v>
      </c>
      <c r="P11" s="60">
        <f>O11/$E$3</f>
        <v>-9.4999999999999998E-3</v>
      </c>
      <c r="Q11" s="49">
        <f t="shared" si="2"/>
        <v>-437.5</v>
      </c>
      <c r="R11" s="59">
        <f>ABS(D11*$D$4)*-1</f>
        <v>-12</v>
      </c>
      <c r="S11" s="61">
        <f t="shared" si="3"/>
        <v>-449.5</v>
      </c>
      <c r="T11" s="76">
        <f t="shared" si="4"/>
        <v>0</v>
      </c>
      <c r="U11" s="77"/>
      <c r="V11" s="77"/>
      <c r="W11" s="64">
        <f t="shared" si="5"/>
        <v>-0.47315789473684211</v>
      </c>
      <c r="X11" s="65">
        <f t="shared" si="6"/>
        <v>97950.653846153844</v>
      </c>
      <c r="Y11" s="3"/>
      <c r="Z11" s="49"/>
    </row>
    <row r="12" spans="1:26">
      <c r="A12" s="68">
        <v>7</v>
      </c>
      <c r="B12" s="68" t="s">
        <v>36</v>
      </c>
      <c r="C12" s="68" t="s">
        <v>44</v>
      </c>
      <c r="D12" s="69">
        <v>-2</v>
      </c>
      <c r="E12" s="70">
        <v>6412.5</v>
      </c>
      <c r="F12" s="69">
        <v>6435</v>
      </c>
      <c r="G12" s="69">
        <v>6375</v>
      </c>
      <c r="H12" s="51">
        <v>25</v>
      </c>
      <c r="I12" s="53">
        <f t="shared" si="0"/>
        <v>1.6666666666666667</v>
      </c>
      <c r="J12" s="71" t="s">
        <v>40</v>
      </c>
      <c r="K12" s="72"/>
      <c r="L12" s="73">
        <v>6385</v>
      </c>
      <c r="M12" s="74" t="s">
        <v>41</v>
      </c>
      <c r="N12" s="75"/>
      <c r="O12" s="59">
        <f t="shared" si="1"/>
        <v>-1125</v>
      </c>
      <c r="P12" s="60">
        <f>O12/$E$3</f>
        <v>-1.125E-2</v>
      </c>
      <c r="Q12" s="49">
        <f t="shared" si="2"/>
        <v>1375</v>
      </c>
      <c r="R12" s="59">
        <f>ABS(D12*$D$4)*-1</f>
        <v>-12</v>
      </c>
      <c r="S12" s="61">
        <f t="shared" si="3"/>
        <v>1363</v>
      </c>
      <c r="T12" s="76">
        <f t="shared" si="4"/>
        <v>1</v>
      </c>
      <c r="U12" s="77"/>
      <c r="V12" s="77"/>
      <c r="W12" s="64">
        <f t="shared" si="5"/>
        <v>1.2115555555555555</v>
      </c>
      <c r="X12" s="65">
        <f t="shared" si="6"/>
        <v>99313.653846153844</v>
      </c>
      <c r="Y12" s="49"/>
      <c r="Z12" s="49"/>
    </row>
    <row r="13" spans="1:26">
      <c r="A13" s="68">
        <v>8</v>
      </c>
      <c r="B13" s="68" t="s">
        <v>36</v>
      </c>
      <c r="C13" s="68" t="s">
        <v>42</v>
      </c>
      <c r="D13" s="69">
        <v>1</v>
      </c>
      <c r="E13" s="70">
        <v>6342</v>
      </c>
      <c r="F13" s="69">
        <v>6317</v>
      </c>
      <c r="G13" s="69">
        <v>6420</v>
      </c>
      <c r="H13" s="69">
        <v>25</v>
      </c>
      <c r="I13" s="53">
        <f t="shared" si="0"/>
        <v>3.12</v>
      </c>
      <c r="J13" s="71" t="s">
        <v>48</v>
      </c>
      <c r="K13" s="78"/>
      <c r="L13" s="73">
        <v>6371.5</v>
      </c>
      <c r="M13" s="74" t="s">
        <v>38</v>
      </c>
      <c r="N13" s="74"/>
      <c r="O13" s="59">
        <f t="shared" si="1"/>
        <v>-625</v>
      </c>
      <c r="P13" s="60">
        <f>O13/$E$3</f>
        <v>-6.2500000000000003E-3</v>
      </c>
      <c r="Q13" s="49">
        <f t="shared" si="2"/>
        <v>737.5</v>
      </c>
      <c r="R13" s="59">
        <f>ABS(D13*$D$4)*-1</f>
        <v>-6</v>
      </c>
      <c r="S13" s="61">
        <f t="shared" si="3"/>
        <v>731.5</v>
      </c>
      <c r="T13" s="76">
        <f t="shared" si="4"/>
        <v>1</v>
      </c>
      <c r="U13" s="77"/>
      <c r="V13" s="77"/>
      <c r="W13" s="64">
        <f t="shared" si="5"/>
        <v>1.1704000000000001</v>
      </c>
      <c r="X13" s="65">
        <f t="shared" si="6"/>
        <v>100045.15384615384</v>
      </c>
      <c r="Y13" s="49"/>
      <c r="Z13" s="49"/>
    </row>
    <row r="14" spans="1:26" s="93" customFormat="1">
      <c r="A14" s="79">
        <v>9</v>
      </c>
      <c r="B14" s="80" t="s">
        <v>43</v>
      </c>
      <c r="C14" s="79" t="s">
        <v>42</v>
      </c>
      <c r="D14" s="79">
        <v>3</v>
      </c>
      <c r="E14" s="81">
        <v>12988</v>
      </c>
      <c r="F14" s="79">
        <v>12970</v>
      </c>
      <c r="G14" s="79">
        <v>13050</v>
      </c>
      <c r="H14" s="79">
        <v>12.5</v>
      </c>
      <c r="I14" s="82">
        <f t="shared" si="0"/>
        <v>3.4444444444444446</v>
      </c>
      <c r="J14" s="83" t="s">
        <v>48</v>
      </c>
      <c r="K14" s="83"/>
      <c r="L14" s="81">
        <v>12989</v>
      </c>
      <c r="M14" s="83" t="s">
        <v>49</v>
      </c>
      <c r="N14" s="83"/>
      <c r="O14" s="84">
        <f t="shared" si="1"/>
        <v>-675</v>
      </c>
      <c r="P14" s="85">
        <f>O14/$E$3</f>
        <v>-6.7499999999999999E-3</v>
      </c>
      <c r="Q14" s="86">
        <f t="shared" si="2"/>
        <v>37.5</v>
      </c>
      <c r="R14" s="87">
        <f>ABS(D14*$D$4)*-1</f>
        <v>-18</v>
      </c>
      <c r="S14" s="88">
        <f t="shared" si="3"/>
        <v>19.5</v>
      </c>
      <c r="T14" s="89">
        <f t="shared" si="4"/>
        <v>1</v>
      </c>
      <c r="U14" s="90"/>
      <c r="V14" s="90"/>
      <c r="W14" s="91">
        <f t="shared" si="5"/>
        <v>2.8888888888888888E-2</v>
      </c>
      <c r="X14" s="92">
        <f t="shared" si="6"/>
        <v>100064.65384615384</v>
      </c>
      <c r="Y14" s="86"/>
      <c r="Z14" s="86"/>
    </row>
    <row r="15" spans="1:26">
      <c r="A15" s="68">
        <v>10</v>
      </c>
      <c r="B15" s="68" t="s">
        <v>43</v>
      </c>
      <c r="C15" s="68" t="s">
        <v>42</v>
      </c>
      <c r="D15" s="69">
        <v>4</v>
      </c>
      <c r="E15" s="70">
        <v>12969</v>
      </c>
      <c r="F15" s="69">
        <v>12955</v>
      </c>
      <c r="G15" s="69">
        <v>13017</v>
      </c>
      <c r="H15" s="69">
        <v>12.5</v>
      </c>
      <c r="I15" s="53">
        <f t="shared" si="0"/>
        <v>3.4285714285714284</v>
      </c>
      <c r="J15" s="71" t="s">
        <v>50</v>
      </c>
      <c r="K15" s="71"/>
      <c r="L15" s="73">
        <v>13021</v>
      </c>
      <c r="M15" s="74" t="s">
        <v>51</v>
      </c>
      <c r="N15" s="74"/>
      <c r="O15" s="59">
        <f t="shared" si="1"/>
        <v>-700</v>
      </c>
      <c r="P15" s="60">
        <f>O15/$E$3</f>
        <v>-7.0000000000000001E-3</v>
      </c>
      <c r="Q15" s="49">
        <f t="shared" si="2"/>
        <v>2600</v>
      </c>
      <c r="R15" s="59">
        <f>ABS(D15*$D$4)*-1</f>
        <v>-24</v>
      </c>
      <c r="S15" s="61">
        <f t="shared" si="3"/>
        <v>2576</v>
      </c>
      <c r="T15" s="76">
        <f t="shared" si="4"/>
        <v>1</v>
      </c>
      <c r="U15" s="77"/>
      <c r="V15" s="77"/>
      <c r="W15" s="64">
        <f t="shared" si="5"/>
        <v>3.68</v>
      </c>
      <c r="X15" s="65">
        <f t="shared" si="6"/>
        <v>102640.65384615384</v>
      </c>
      <c r="Y15" s="49"/>
      <c r="Z15" s="49"/>
    </row>
    <row r="16" spans="1:26">
      <c r="A16" s="68">
        <v>11</v>
      </c>
      <c r="B16" s="68" t="s">
        <v>35</v>
      </c>
      <c r="C16" s="68" t="s">
        <v>42</v>
      </c>
      <c r="D16" s="69">
        <v>5</v>
      </c>
      <c r="E16" s="70">
        <v>1303.5</v>
      </c>
      <c r="F16" s="69">
        <v>1298</v>
      </c>
      <c r="G16" s="69">
        <v>1311</v>
      </c>
      <c r="H16" s="69">
        <f>50/1.3</f>
        <v>38.46153846153846</v>
      </c>
      <c r="I16" s="53">
        <f t="shared" si="0"/>
        <v>1.3636363636363635</v>
      </c>
      <c r="J16" s="71" t="s">
        <v>52</v>
      </c>
      <c r="K16" s="71"/>
      <c r="L16" s="73">
        <v>1304.5</v>
      </c>
      <c r="M16" s="74" t="s">
        <v>38</v>
      </c>
      <c r="N16" s="74"/>
      <c r="O16" s="59">
        <f t="shared" si="1"/>
        <v>-1057.6923076923076</v>
      </c>
      <c r="P16" s="60">
        <f>O16/$E$3</f>
        <v>-1.0576923076923076E-2</v>
      </c>
      <c r="Q16" s="49">
        <f t="shared" si="2"/>
        <v>192.30769230769229</v>
      </c>
      <c r="R16" s="59">
        <f>ABS(D16*$D$4)*-1</f>
        <v>-30</v>
      </c>
      <c r="S16" s="61">
        <f t="shared" si="3"/>
        <v>162.30769230769229</v>
      </c>
      <c r="T16" s="76">
        <f t="shared" si="4"/>
        <v>1</v>
      </c>
      <c r="U16" s="77"/>
      <c r="V16" s="77"/>
      <c r="W16" s="64">
        <f t="shared" si="5"/>
        <v>0.15345454545454545</v>
      </c>
      <c r="X16" s="65">
        <f t="shared" si="6"/>
        <v>102802.96153846153</v>
      </c>
      <c r="Y16" s="49"/>
      <c r="Z16" s="49"/>
    </row>
    <row r="17" spans="1:26">
      <c r="A17" s="68">
        <v>12</v>
      </c>
      <c r="B17" s="68" t="s">
        <v>36</v>
      </c>
      <c r="C17" s="68" t="s">
        <v>44</v>
      </c>
      <c r="D17" s="69">
        <v>-2</v>
      </c>
      <c r="E17" s="70">
        <v>6457.5</v>
      </c>
      <c r="F17" s="69">
        <v>6475</v>
      </c>
      <c r="G17" s="69">
        <v>6423</v>
      </c>
      <c r="H17" s="69">
        <v>25</v>
      </c>
      <c r="I17" s="53">
        <f t="shared" si="0"/>
        <v>1.9714285714285715</v>
      </c>
      <c r="J17" s="71" t="s">
        <v>52</v>
      </c>
      <c r="K17" s="71"/>
      <c r="L17" s="73">
        <v>6456</v>
      </c>
      <c r="M17" s="74" t="s">
        <v>38</v>
      </c>
      <c r="N17" s="74"/>
      <c r="O17" s="59">
        <f t="shared" si="1"/>
        <v>-875</v>
      </c>
      <c r="P17" s="60">
        <f>O17/$E$3</f>
        <v>-8.7500000000000008E-3</v>
      </c>
      <c r="Q17" s="49">
        <f t="shared" si="2"/>
        <v>75</v>
      </c>
      <c r="R17" s="59">
        <f>ABS(D17*$D$4)*-1</f>
        <v>-12</v>
      </c>
      <c r="S17" s="61">
        <f t="shared" si="3"/>
        <v>63</v>
      </c>
      <c r="T17" s="76">
        <f t="shared" si="4"/>
        <v>1</v>
      </c>
      <c r="U17" s="77"/>
      <c r="V17" s="77"/>
      <c r="W17" s="64">
        <f t="shared" si="5"/>
        <v>7.1999999999999995E-2</v>
      </c>
      <c r="X17" s="65">
        <f t="shared" si="6"/>
        <v>102865.96153846153</v>
      </c>
      <c r="Y17" s="49"/>
      <c r="Z17" s="49"/>
    </row>
    <row r="18" spans="1:26">
      <c r="A18" s="68">
        <v>13</v>
      </c>
      <c r="B18" s="68" t="s">
        <v>53</v>
      </c>
      <c r="C18" s="68" t="s">
        <v>44</v>
      </c>
      <c r="D18" s="69">
        <v>-6</v>
      </c>
      <c r="E18" s="70">
        <v>137.5</v>
      </c>
      <c r="F18" s="69">
        <v>137.65</v>
      </c>
      <c r="G18" s="69">
        <v>137.19999999999999</v>
      </c>
      <c r="H18" s="69">
        <v>1000</v>
      </c>
      <c r="I18" s="53">
        <f t="shared" si="0"/>
        <v>2</v>
      </c>
      <c r="J18" s="71" t="s">
        <v>48</v>
      </c>
      <c r="K18" s="71"/>
      <c r="L18" s="73">
        <v>137.65</v>
      </c>
      <c r="M18" s="74" t="s">
        <v>39</v>
      </c>
      <c r="N18" s="74"/>
      <c r="O18" s="59">
        <f t="shared" si="1"/>
        <v>-900.00000000003411</v>
      </c>
      <c r="P18" s="60">
        <f>O18/$E$3</f>
        <v>-9.0000000000003411E-3</v>
      </c>
      <c r="Q18" s="49">
        <f t="shared" si="2"/>
        <v>-900.00000000003411</v>
      </c>
      <c r="R18" s="59">
        <f>ABS(D18*$D$4)*-1</f>
        <v>-36</v>
      </c>
      <c r="S18" s="61">
        <f t="shared" si="3"/>
        <v>-936.00000000003411</v>
      </c>
      <c r="T18" s="76">
        <f t="shared" si="4"/>
        <v>0</v>
      </c>
      <c r="U18" s="77"/>
      <c r="V18" s="77"/>
      <c r="W18" s="64">
        <f t="shared" si="5"/>
        <v>-1.0399999999999985</v>
      </c>
      <c r="X18" s="65">
        <f t="shared" si="6"/>
        <v>101929.9615384615</v>
      </c>
      <c r="Y18" s="49"/>
      <c r="Z18" s="49"/>
    </row>
    <row r="19" spans="1:26" s="93" customFormat="1">
      <c r="A19" s="79">
        <v>14</v>
      </c>
      <c r="B19" s="79" t="s">
        <v>36</v>
      </c>
      <c r="C19" s="79" t="s">
        <v>42</v>
      </c>
      <c r="D19" s="79">
        <v>2</v>
      </c>
      <c r="E19" s="81">
        <v>6422</v>
      </c>
      <c r="F19" s="79">
        <v>6410</v>
      </c>
      <c r="G19" s="79">
        <v>6465</v>
      </c>
      <c r="H19" s="79">
        <v>25</v>
      </c>
      <c r="I19" s="94">
        <f t="shared" si="0"/>
        <v>3.5833333333333335</v>
      </c>
      <c r="J19" s="83" t="s">
        <v>48</v>
      </c>
      <c r="K19" s="83"/>
      <c r="L19" s="81">
        <v>6410</v>
      </c>
      <c r="M19" s="83" t="s">
        <v>39</v>
      </c>
      <c r="N19" s="83"/>
      <c r="O19" s="84">
        <f t="shared" si="1"/>
        <v>-600</v>
      </c>
      <c r="P19" s="85">
        <f>O19/$E$3</f>
        <v>-6.0000000000000001E-3</v>
      </c>
      <c r="Q19" s="86">
        <f t="shared" si="2"/>
        <v>-600</v>
      </c>
      <c r="R19" s="87">
        <f>ABS(D19*$D$4)*-1</f>
        <v>-12</v>
      </c>
      <c r="S19" s="88">
        <f t="shared" si="3"/>
        <v>-612</v>
      </c>
      <c r="T19" s="89">
        <f t="shared" si="4"/>
        <v>0</v>
      </c>
      <c r="U19" s="90"/>
      <c r="V19" s="90"/>
      <c r="W19" s="91">
        <f t="shared" si="5"/>
        <v>-1.02</v>
      </c>
      <c r="X19" s="92">
        <f t="shared" si="6"/>
        <v>101317.9615384615</v>
      </c>
      <c r="Y19" s="86"/>
      <c r="Z19" s="86"/>
    </row>
    <row r="20" spans="1:26">
      <c r="A20" s="68">
        <v>15</v>
      </c>
      <c r="B20" s="68"/>
      <c r="C20" s="68"/>
      <c r="D20" s="69"/>
      <c r="E20" s="70"/>
      <c r="F20" s="69"/>
      <c r="G20" s="69"/>
      <c r="H20" s="69"/>
      <c r="I20" s="95"/>
      <c r="J20" s="71"/>
      <c r="K20" s="71"/>
      <c r="L20" s="73"/>
      <c r="M20" s="74"/>
      <c r="N20" s="74"/>
      <c r="O20" s="59"/>
      <c r="P20" s="60"/>
      <c r="Q20" s="49"/>
      <c r="R20" s="59"/>
      <c r="S20" s="61"/>
      <c r="T20" s="76"/>
      <c r="U20" s="77"/>
      <c r="V20" s="77"/>
      <c r="W20" s="64"/>
      <c r="X20" s="65"/>
      <c r="Y20" s="49"/>
      <c r="Z20" s="49"/>
    </row>
    <row r="21" spans="1:26">
      <c r="A21" s="68">
        <v>16</v>
      </c>
      <c r="B21" s="96"/>
      <c r="C21" s="68"/>
      <c r="D21" s="69"/>
      <c r="E21" s="70"/>
      <c r="F21" s="69"/>
      <c r="G21" s="69"/>
      <c r="H21" s="69"/>
      <c r="I21" s="95"/>
      <c r="J21" s="71"/>
      <c r="K21" s="71"/>
      <c r="L21" s="73"/>
      <c r="M21" s="74"/>
      <c r="N21" s="74"/>
      <c r="O21" s="59"/>
      <c r="P21" s="60"/>
      <c r="Q21" s="49"/>
      <c r="R21" s="59"/>
      <c r="S21" s="61"/>
      <c r="T21" s="76"/>
      <c r="U21" s="77"/>
      <c r="V21" s="77"/>
      <c r="W21" s="97"/>
      <c r="X21" s="65"/>
      <c r="Y21" s="49"/>
      <c r="Z21" s="49"/>
    </row>
    <row r="22" spans="1:26">
      <c r="A22" s="68">
        <v>17</v>
      </c>
      <c r="B22" s="68"/>
      <c r="C22" s="68"/>
      <c r="D22" s="69"/>
      <c r="E22" s="70"/>
      <c r="F22" s="69"/>
      <c r="G22" s="69"/>
      <c r="H22" s="69"/>
      <c r="I22" s="95"/>
      <c r="J22" s="71"/>
      <c r="K22" s="71"/>
      <c r="L22" s="73"/>
      <c r="M22" s="74"/>
      <c r="N22" s="74"/>
      <c r="O22" s="59"/>
      <c r="P22" s="60"/>
      <c r="Q22" s="49"/>
      <c r="R22" s="59"/>
      <c r="S22" s="61"/>
      <c r="T22" s="76"/>
      <c r="U22" s="77"/>
      <c r="V22" s="77"/>
      <c r="W22" s="97"/>
      <c r="X22" s="65"/>
      <c r="Y22" s="49"/>
      <c r="Z22" s="49"/>
    </row>
    <row r="23" spans="1:26">
      <c r="A23" s="68">
        <v>18</v>
      </c>
      <c r="B23" s="68"/>
      <c r="C23" s="68"/>
      <c r="D23" s="69"/>
      <c r="E23" s="70"/>
      <c r="F23" s="69"/>
      <c r="G23" s="69"/>
      <c r="H23" s="69"/>
      <c r="I23" s="95"/>
      <c r="J23" s="71"/>
      <c r="K23" s="71"/>
      <c r="L23" s="73"/>
      <c r="M23" s="74"/>
      <c r="N23" s="74"/>
      <c r="O23" s="49"/>
      <c r="P23" s="60"/>
      <c r="Q23" s="49"/>
      <c r="R23" s="59"/>
      <c r="S23" s="61"/>
      <c r="T23" s="76"/>
      <c r="U23" s="77"/>
      <c r="V23" s="77"/>
      <c r="W23" s="97"/>
      <c r="X23" s="65"/>
      <c r="Y23" s="49"/>
      <c r="Z23" s="49"/>
    </row>
    <row r="24" spans="1:26" s="93" customFormat="1">
      <c r="A24" s="79">
        <v>19</v>
      </c>
      <c r="B24" s="79"/>
      <c r="C24" s="79"/>
      <c r="D24" s="79"/>
      <c r="E24" s="81"/>
      <c r="F24" s="79"/>
      <c r="G24" s="79"/>
      <c r="H24" s="79"/>
      <c r="I24" s="94"/>
      <c r="J24" s="83"/>
      <c r="K24" s="98"/>
      <c r="L24" s="81"/>
      <c r="M24" s="83"/>
      <c r="N24" s="83"/>
      <c r="O24" s="86"/>
      <c r="P24" s="99"/>
      <c r="Q24" s="86"/>
      <c r="R24" s="87"/>
      <c r="S24" s="88"/>
      <c r="T24" s="89"/>
      <c r="U24" s="90"/>
      <c r="V24" s="90"/>
      <c r="W24" s="100"/>
      <c r="X24" s="101"/>
      <c r="Y24" s="86"/>
      <c r="Z24" s="86"/>
    </row>
    <row r="25" spans="1:26">
      <c r="A25" s="68">
        <v>20</v>
      </c>
      <c r="B25" s="68"/>
      <c r="C25" s="68"/>
      <c r="D25" s="69"/>
      <c r="E25" s="70"/>
      <c r="F25" s="69"/>
      <c r="G25" s="69"/>
      <c r="H25" s="69"/>
      <c r="I25" s="95"/>
      <c r="J25" s="71"/>
      <c r="K25" s="102"/>
      <c r="L25" s="73"/>
      <c r="M25" s="74"/>
      <c r="N25" s="74"/>
      <c r="O25" s="49"/>
      <c r="P25" s="60"/>
      <c r="Q25" s="49"/>
      <c r="R25" s="59"/>
      <c r="S25" s="61"/>
      <c r="T25" s="76"/>
      <c r="U25" s="77"/>
      <c r="V25" s="77"/>
      <c r="W25" s="97"/>
      <c r="X25" s="65"/>
      <c r="Y25" s="49"/>
      <c r="Z25" s="49"/>
    </row>
    <row r="26" spans="1:26">
      <c r="A26" s="68">
        <v>21</v>
      </c>
      <c r="B26" s="68"/>
      <c r="C26" s="68"/>
      <c r="D26" s="69"/>
      <c r="E26" s="70"/>
      <c r="F26" s="69"/>
      <c r="G26" s="69"/>
      <c r="H26" s="69"/>
      <c r="I26" s="95"/>
      <c r="J26" s="71"/>
      <c r="K26" s="102"/>
      <c r="L26" s="73"/>
      <c r="M26" s="74"/>
      <c r="N26" s="74"/>
      <c r="O26" s="49"/>
      <c r="P26" s="60"/>
      <c r="Q26" s="49"/>
      <c r="R26" s="59"/>
      <c r="S26" s="61"/>
      <c r="T26" s="76"/>
      <c r="U26" s="77"/>
      <c r="V26" s="77"/>
      <c r="W26" s="97"/>
      <c r="X26" s="65"/>
      <c r="Y26" s="49"/>
      <c r="Z26" s="103"/>
    </row>
    <row r="27" spans="1:26">
      <c r="A27" s="68">
        <v>22</v>
      </c>
      <c r="B27" s="68"/>
      <c r="C27" s="68"/>
      <c r="D27" s="69"/>
      <c r="E27" s="70"/>
      <c r="F27" s="69"/>
      <c r="G27" s="69"/>
      <c r="H27" s="69"/>
      <c r="I27" s="95"/>
      <c r="J27" s="71"/>
      <c r="K27" s="102"/>
      <c r="L27" s="73"/>
      <c r="M27" s="74"/>
      <c r="N27" s="74"/>
      <c r="O27" s="49"/>
      <c r="P27" s="60"/>
      <c r="Q27" s="49"/>
      <c r="R27" s="59"/>
      <c r="S27" s="61"/>
      <c r="T27" s="76"/>
      <c r="U27" s="77"/>
      <c r="V27" s="77"/>
      <c r="W27" s="97"/>
      <c r="X27" s="65"/>
      <c r="Y27" s="49"/>
      <c r="Z27" s="49"/>
    </row>
    <row r="28" spans="1:26">
      <c r="A28" s="68">
        <v>23</v>
      </c>
      <c r="B28" s="68"/>
      <c r="C28" s="68"/>
      <c r="D28" s="69"/>
      <c r="E28" s="70"/>
      <c r="F28" s="69"/>
      <c r="G28" s="69"/>
      <c r="H28" s="69"/>
      <c r="I28" s="95"/>
      <c r="J28" s="71"/>
      <c r="K28" s="102"/>
      <c r="L28" s="73"/>
      <c r="M28" s="74"/>
      <c r="N28" s="74"/>
      <c r="O28" s="49"/>
      <c r="P28" s="60"/>
      <c r="Q28" s="49"/>
      <c r="R28" s="59"/>
      <c r="S28" s="61"/>
      <c r="T28" s="76"/>
      <c r="U28" s="77"/>
      <c r="V28" s="77"/>
      <c r="W28" s="97"/>
      <c r="X28" s="65"/>
      <c r="Y28" s="49"/>
      <c r="Z28" s="49"/>
    </row>
    <row r="29" spans="1:26">
      <c r="A29" s="68">
        <v>24</v>
      </c>
      <c r="B29" s="68"/>
      <c r="C29" s="68"/>
      <c r="D29" s="69"/>
      <c r="E29" s="70"/>
      <c r="F29" s="69"/>
      <c r="G29" s="69"/>
      <c r="H29" s="69"/>
      <c r="I29" s="95"/>
      <c r="J29" s="71"/>
      <c r="K29" s="71"/>
      <c r="L29" s="73"/>
      <c r="M29" s="74"/>
      <c r="N29" s="74"/>
      <c r="O29" s="49"/>
      <c r="P29" s="60"/>
      <c r="Q29" s="49"/>
      <c r="R29" s="59"/>
      <c r="S29" s="104"/>
      <c r="T29" s="76"/>
      <c r="U29" s="77"/>
      <c r="V29" s="77"/>
      <c r="W29" s="97"/>
      <c r="X29" s="65"/>
      <c r="Y29" s="49"/>
      <c r="Z29" s="49"/>
    </row>
    <row r="30" spans="1:26">
      <c r="A30" s="68">
        <v>25</v>
      </c>
      <c r="B30" s="68"/>
      <c r="C30" s="68"/>
      <c r="D30" s="69"/>
      <c r="E30" s="70"/>
      <c r="F30" s="69"/>
      <c r="G30" s="69"/>
      <c r="H30" s="69"/>
      <c r="I30" s="95"/>
      <c r="J30" s="71"/>
      <c r="K30" s="71"/>
      <c r="L30" s="73"/>
      <c r="M30" s="74"/>
      <c r="N30" s="74"/>
      <c r="O30" s="49"/>
      <c r="P30" s="60"/>
      <c r="Q30" s="49"/>
      <c r="R30" s="59"/>
      <c r="S30" s="104"/>
      <c r="T30" s="76"/>
      <c r="U30" s="77"/>
      <c r="V30" s="77"/>
      <c r="W30" s="97"/>
      <c r="X30" s="65"/>
      <c r="Y30" s="105"/>
      <c r="Z30" s="105"/>
    </row>
    <row r="31" spans="1:26">
      <c r="A31" s="68">
        <v>26</v>
      </c>
      <c r="B31" s="68"/>
      <c r="C31" s="68"/>
      <c r="D31" s="69"/>
      <c r="E31" s="70"/>
      <c r="F31" s="69"/>
      <c r="G31" s="69"/>
      <c r="H31" s="69"/>
      <c r="I31" s="95"/>
      <c r="J31" s="71"/>
      <c r="K31" s="71"/>
      <c r="L31" s="73"/>
      <c r="M31" s="74"/>
      <c r="N31" s="74"/>
      <c r="O31" s="49"/>
      <c r="P31" s="60"/>
      <c r="Q31" s="49"/>
      <c r="R31" s="59"/>
      <c r="S31" s="104"/>
      <c r="T31" s="76"/>
      <c r="U31" s="77"/>
      <c r="V31" s="77"/>
      <c r="W31" s="97"/>
      <c r="X31" s="65"/>
      <c r="Y31" s="105"/>
      <c r="Z31" s="105"/>
    </row>
    <row r="32" spans="1:26">
      <c r="A32" s="68">
        <v>27</v>
      </c>
      <c r="B32" s="68"/>
      <c r="C32" s="68"/>
      <c r="D32" s="69"/>
      <c r="E32" s="70"/>
      <c r="F32" s="69"/>
      <c r="G32" s="69"/>
      <c r="H32" s="69"/>
      <c r="I32" s="95"/>
      <c r="J32" s="71"/>
      <c r="K32" s="71"/>
      <c r="L32" s="73"/>
      <c r="M32" s="74"/>
      <c r="N32" s="74"/>
      <c r="O32" s="49"/>
      <c r="P32" s="60"/>
      <c r="Q32" s="49"/>
      <c r="R32" s="59"/>
      <c r="S32" s="104"/>
      <c r="T32" s="76"/>
      <c r="U32" s="77"/>
      <c r="V32" s="77"/>
      <c r="W32" s="97"/>
      <c r="X32" s="65"/>
      <c r="Y32" s="105"/>
      <c r="Z32" s="105"/>
    </row>
    <row r="33" spans="1:256">
      <c r="A33" s="68">
        <v>28</v>
      </c>
      <c r="B33" s="68"/>
      <c r="C33" s="68"/>
      <c r="D33" s="69"/>
      <c r="E33" s="70"/>
      <c r="F33" s="69"/>
      <c r="G33" s="69"/>
      <c r="H33" s="69"/>
      <c r="I33" s="95"/>
      <c r="J33" s="71"/>
      <c r="K33" s="71"/>
      <c r="L33" s="73"/>
      <c r="M33" s="74"/>
      <c r="N33" s="74"/>
      <c r="O33" s="49"/>
      <c r="P33" s="60"/>
      <c r="Q33" s="49"/>
      <c r="R33" s="59"/>
      <c r="S33" s="104"/>
      <c r="T33" s="76"/>
      <c r="U33" s="77"/>
      <c r="V33" s="77"/>
      <c r="W33" s="97"/>
      <c r="X33" s="65"/>
      <c r="Y33" s="105"/>
      <c r="Z33" s="105"/>
    </row>
    <row r="34" spans="1:256">
      <c r="A34" s="106">
        <v>29</v>
      </c>
      <c r="B34" s="68"/>
      <c r="C34" s="106"/>
      <c r="D34" s="107"/>
      <c r="E34" s="108"/>
      <c r="F34" s="107"/>
      <c r="G34" s="107"/>
      <c r="H34" s="69"/>
      <c r="I34" s="109"/>
      <c r="J34" s="110"/>
      <c r="K34" s="71"/>
      <c r="L34" s="111"/>
      <c r="M34" s="112"/>
      <c r="N34" s="74"/>
      <c r="O34" s="113"/>
      <c r="P34" s="114"/>
      <c r="Q34" s="113"/>
      <c r="R34" s="115"/>
      <c r="S34" s="104"/>
      <c r="T34" s="76"/>
      <c r="U34" s="77"/>
      <c r="V34" s="77"/>
      <c r="W34" s="97"/>
      <c r="X34" s="65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spans="1:256">
      <c r="A35" s="68">
        <v>30</v>
      </c>
      <c r="B35" s="116"/>
      <c r="C35" s="68"/>
      <c r="D35" s="69"/>
      <c r="E35" s="117"/>
      <c r="F35" s="69"/>
      <c r="G35" s="69"/>
      <c r="H35" s="69"/>
      <c r="I35" s="95"/>
      <c r="J35" s="71"/>
      <c r="K35" s="71"/>
      <c r="L35" s="73"/>
      <c r="M35" s="74"/>
      <c r="N35" s="74"/>
      <c r="O35" s="49"/>
      <c r="P35" s="60"/>
      <c r="Q35" s="49"/>
      <c r="R35" s="59"/>
      <c r="S35" s="104"/>
      <c r="T35" s="76"/>
      <c r="U35" s="77"/>
      <c r="V35" s="77"/>
      <c r="W35" s="97"/>
      <c r="X35" s="65"/>
      <c r="Y35" s="105"/>
      <c r="Z35" s="105"/>
    </row>
    <row r="36" spans="1:256">
      <c r="A36" s="68">
        <v>31</v>
      </c>
      <c r="B36" s="68"/>
      <c r="C36" s="68"/>
      <c r="D36" s="69"/>
      <c r="E36" s="70"/>
      <c r="F36" s="69"/>
      <c r="G36" s="69"/>
      <c r="H36" s="69"/>
      <c r="I36" s="95"/>
      <c r="J36" s="71"/>
      <c r="K36" s="71"/>
      <c r="L36" s="73"/>
      <c r="M36" s="74"/>
      <c r="N36" s="74"/>
      <c r="O36" s="49"/>
      <c r="P36" s="60"/>
      <c r="Q36" s="49"/>
      <c r="R36" s="59"/>
      <c r="S36" s="104"/>
      <c r="T36" s="76"/>
      <c r="U36" s="77"/>
      <c r="V36" s="77"/>
      <c r="W36" s="97"/>
      <c r="X36" s="65"/>
      <c r="Y36" s="105"/>
      <c r="Z36" s="103"/>
    </row>
    <row r="37" spans="1:256">
      <c r="A37" s="68">
        <v>32</v>
      </c>
      <c r="B37" s="68"/>
      <c r="C37" s="68"/>
      <c r="D37" s="69"/>
      <c r="E37" s="70"/>
      <c r="F37" s="69"/>
      <c r="G37" s="69"/>
      <c r="H37" s="69"/>
      <c r="I37" s="95"/>
      <c r="J37" s="71"/>
      <c r="K37" s="71"/>
      <c r="L37" s="73"/>
      <c r="M37" s="74"/>
      <c r="N37" s="74"/>
      <c r="O37" s="49"/>
      <c r="P37" s="60"/>
      <c r="Q37" s="49"/>
      <c r="R37" s="59"/>
      <c r="S37" s="104"/>
      <c r="T37" s="76"/>
      <c r="U37" s="77"/>
      <c r="V37" s="77"/>
      <c r="W37" s="97"/>
      <c r="X37" s="65"/>
      <c r="Y37" s="105"/>
      <c r="Z37" s="105"/>
    </row>
    <row r="38" spans="1:256">
      <c r="A38" s="68">
        <v>33</v>
      </c>
      <c r="B38" s="68"/>
      <c r="C38" s="68"/>
      <c r="D38" s="69"/>
      <c r="E38" s="70"/>
      <c r="F38" s="69"/>
      <c r="G38" s="69"/>
      <c r="H38" s="69"/>
      <c r="I38" s="95"/>
      <c r="J38" s="71"/>
      <c r="K38" s="71"/>
      <c r="L38" s="73"/>
      <c r="M38" s="74"/>
      <c r="N38" s="74"/>
      <c r="O38" s="49"/>
      <c r="P38" s="60"/>
      <c r="Q38" s="49"/>
      <c r="R38" s="59"/>
      <c r="S38" s="104"/>
      <c r="T38" s="76"/>
      <c r="U38" s="77"/>
      <c r="V38" s="77"/>
      <c r="W38" s="97"/>
      <c r="X38" s="65"/>
      <c r="Y38" s="105"/>
      <c r="Z38" s="105"/>
    </row>
    <row r="39" spans="1:256">
      <c r="A39" s="68">
        <v>34</v>
      </c>
      <c r="B39" s="68"/>
      <c r="C39" s="68"/>
      <c r="D39" s="69"/>
      <c r="E39" s="70"/>
      <c r="F39" s="69"/>
      <c r="G39" s="69"/>
      <c r="H39" s="69"/>
      <c r="I39" s="95"/>
      <c r="J39" s="71"/>
      <c r="K39" s="71"/>
      <c r="L39" s="73"/>
      <c r="M39" s="74"/>
      <c r="N39" s="74"/>
      <c r="O39" s="49"/>
      <c r="P39" s="60"/>
      <c r="Q39" s="49"/>
      <c r="R39" s="59"/>
      <c r="S39" s="104"/>
      <c r="T39" s="76"/>
      <c r="U39" s="77"/>
      <c r="V39" s="77"/>
      <c r="W39" s="97"/>
      <c r="X39" s="65"/>
      <c r="Y39" s="105"/>
      <c r="Z39" s="105"/>
    </row>
    <row r="40" spans="1:256">
      <c r="A40" s="68">
        <v>35</v>
      </c>
      <c r="B40" s="68"/>
      <c r="C40" s="68"/>
      <c r="D40" s="69"/>
      <c r="E40" s="70"/>
      <c r="F40" s="69"/>
      <c r="G40" s="69"/>
      <c r="H40" s="69"/>
      <c r="I40" s="95"/>
      <c r="J40" s="71"/>
      <c r="K40" s="71"/>
      <c r="L40" s="73"/>
      <c r="M40" s="74"/>
      <c r="N40" s="74"/>
      <c r="O40" s="49"/>
      <c r="P40" s="60"/>
      <c r="Q40" s="49"/>
      <c r="R40" s="59"/>
      <c r="S40" s="104"/>
      <c r="T40" s="76"/>
      <c r="U40" s="77"/>
      <c r="V40" s="77"/>
      <c r="W40" s="97"/>
      <c r="X40" s="65"/>
      <c r="Y40" s="105"/>
      <c r="Z40" s="105"/>
    </row>
    <row r="41" spans="1:256">
      <c r="A41" s="68">
        <v>36</v>
      </c>
      <c r="B41" s="68"/>
      <c r="C41" s="68"/>
      <c r="D41" s="69"/>
      <c r="E41" s="70"/>
      <c r="F41" s="69"/>
      <c r="G41" s="69"/>
      <c r="H41" s="69"/>
      <c r="I41" s="95"/>
      <c r="J41" s="71"/>
      <c r="K41" s="71"/>
      <c r="L41" s="73"/>
      <c r="M41" s="74"/>
      <c r="N41" s="74"/>
      <c r="O41" s="49"/>
      <c r="P41" s="60"/>
      <c r="Q41" s="49"/>
      <c r="R41" s="59"/>
      <c r="S41" s="104"/>
      <c r="T41" s="76"/>
      <c r="U41" s="77"/>
      <c r="V41" s="77"/>
      <c r="W41" s="97"/>
      <c r="X41" s="65"/>
      <c r="Y41" s="105"/>
      <c r="Z41" s="105"/>
    </row>
    <row r="42" spans="1:256">
      <c r="A42" s="68">
        <v>37</v>
      </c>
      <c r="B42" s="68"/>
      <c r="C42" s="68"/>
      <c r="D42" s="69"/>
      <c r="E42" s="70"/>
      <c r="F42" s="69"/>
      <c r="G42" s="69"/>
      <c r="H42" s="69"/>
      <c r="I42" s="95"/>
      <c r="J42" s="71"/>
      <c r="K42" s="71"/>
      <c r="L42" s="73"/>
      <c r="M42" s="74"/>
      <c r="N42" s="74"/>
      <c r="O42" s="49"/>
      <c r="P42" s="60"/>
      <c r="Q42" s="49"/>
      <c r="R42" s="59"/>
      <c r="S42" s="104"/>
      <c r="T42" s="76"/>
      <c r="U42" s="77"/>
      <c r="V42" s="77"/>
      <c r="W42" s="97"/>
      <c r="X42" s="65"/>
      <c r="Y42" s="105"/>
      <c r="Z42" s="105"/>
    </row>
    <row r="43" spans="1:256">
      <c r="A43" s="68">
        <v>38</v>
      </c>
      <c r="B43" s="68"/>
      <c r="C43" s="68"/>
      <c r="D43" s="69"/>
      <c r="E43" s="70"/>
      <c r="F43" s="69"/>
      <c r="G43" s="69"/>
      <c r="H43" s="69"/>
      <c r="I43" s="95"/>
      <c r="J43" s="71"/>
      <c r="K43" s="71"/>
      <c r="L43" s="73"/>
      <c r="M43" s="74"/>
      <c r="N43" s="74"/>
      <c r="O43" s="49"/>
      <c r="P43" s="60"/>
      <c r="Q43" s="49"/>
      <c r="R43" s="59"/>
      <c r="S43" s="104"/>
      <c r="T43" s="76"/>
      <c r="U43" s="77"/>
      <c r="V43" s="77"/>
      <c r="W43" s="97"/>
      <c r="X43" s="65"/>
      <c r="Y43" s="105"/>
      <c r="Z43" s="105"/>
    </row>
    <row r="44" spans="1:256">
      <c r="A44" s="68">
        <v>39</v>
      </c>
      <c r="B44" s="118"/>
      <c r="C44" s="68"/>
      <c r="D44" s="69"/>
      <c r="E44" s="70"/>
      <c r="F44" s="69"/>
      <c r="G44" s="69"/>
      <c r="H44" s="69"/>
      <c r="I44" s="95"/>
      <c r="J44" s="71"/>
      <c r="K44" s="71"/>
      <c r="L44" s="73"/>
      <c r="M44" s="74"/>
      <c r="N44" s="74"/>
      <c r="O44" s="49"/>
      <c r="P44" s="60"/>
      <c r="Q44" s="49"/>
      <c r="R44" s="59"/>
      <c r="S44" s="104"/>
      <c r="T44" s="76"/>
      <c r="U44" s="77"/>
      <c r="V44" s="77"/>
      <c r="W44" s="97"/>
      <c r="X44" s="65"/>
      <c r="Y44" s="105"/>
      <c r="Z44" s="105"/>
    </row>
    <row r="45" spans="1:256">
      <c r="A45" s="68">
        <v>40</v>
      </c>
      <c r="B45" s="68"/>
      <c r="C45" s="68"/>
      <c r="D45" s="69"/>
      <c r="E45" s="70"/>
      <c r="F45" s="69"/>
      <c r="G45" s="69"/>
      <c r="H45" s="69"/>
      <c r="I45" s="95"/>
      <c r="J45" s="71"/>
      <c r="K45" s="71"/>
      <c r="L45" s="73"/>
      <c r="M45" s="74"/>
      <c r="N45" s="74"/>
      <c r="O45" s="49"/>
      <c r="P45" s="60"/>
      <c r="Q45" s="49"/>
      <c r="R45" s="59"/>
      <c r="S45" s="104"/>
      <c r="T45" s="76"/>
      <c r="U45" s="77"/>
      <c r="V45" s="77"/>
      <c r="W45" s="97"/>
      <c r="X45" s="65"/>
      <c r="Y45" s="105"/>
      <c r="Z45" s="105"/>
    </row>
    <row r="46" spans="1:256">
      <c r="A46" s="68">
        <v>41</v>
      </c>
      <c r="B46" s="68"/>
      <c r="C46" s="68"/>
      <c r="D46" s="69"/>
      <c r="E46" s="70"/>
      <c r="F46" s="69"/>
      <c r="G46" s="69"/>
      <c r="H46" s="69"/>
      <c r="I46" s="95"/>
      <c r="J46" s="71"/>
      <c r="K46" s="71"/>
      <c r="L46" s="73"/>
      <c r="M46" s="74"/>
      <c r="N46" s="74"/>
      <c r="O46" s="49"/>
      <c r="P46" s="60"/>
      <c r="Q46" s="49"/>
      <c r="R46" s="59"/>
      <c r="S46" s="104"/>
      <c r="T46" s="76"/>
      <c r="U46" s="77"/>
      <c r="V46" s="77"/>
      <c r="W46" s="97"/>
      <c r="X46" s="65"/>
      <c r="Y46" s="105"/>
      <c r="Z46" s="105"/>
    </row>
    <row r="47" spans="1:256">
      <c r="A47" s="68">
        <v>42</v>
      </c>
      <c r="B47" s="68"/>
      <c r="C47" s="68"/>
      <c r="D47" s="69"/>
      <c r="E47" s="70"/>
      <c r="F47" s="69"/>
      <c r="G47" s="69"/>
      <c r="H47" s="69"/>
      <c r="I47" s="95"/>
      <c r="J47" s="71"/>
      <c r="K47" s="71"/>
      <c r="L47" s="73"/>
      <c r="M47" s="74"/>
      <c r="N47" s="74"/>
      <c r="O47" s="49"/>
      <c r="P47" s="60"/>
      <c r="Q47" s="49"/>
      <c r="R47" s="59"/>
      <c r="S47" s="104"/>
      <c r="T47" s="76"/>
      <c r="U47" s="77"/>
      <c r="V47" s="77"/>
      <c r="W47" s="97"/>
      <c r="X47" s="65"/>
      <c r="Y47" s="105"/>
      <c r="Z47" s="105"/>
    </row>
    <row r="48" spans="1:256">
      <c r="A48" s="68">
        <v>43</v>
      </c>
      <c r="B48" s="118"/>
      <c r="C48" s="68"/>
      <c r="D48" s="69"/>
      <c r="E48" s="70"/>
      <c r="F48" s="69"/>
      <c r="G48" s="69"/>
      <c r="H48" s="69"/>
      <c r="I48" s="95"/>
      <c r="J48" s="71"/>
      <c r="K48" s="71"/>
      <c r="L48" s="73"/>
      <c r="M48" s="74"/>
      <c r="N48" s="74"/>
      <c r="O48" s="49"/>
      <c r="P48" s="60"/>
      <c r="Q48" s="49"/>
      <c r="R48" s="59"/>
      <c r="S48" s="104"/>
      <c r="T48" s="76"/>
      <c r="U48" s="77"/>
      <c r="V48" s="77"/>
      <c r="W48" s="97"/>
      <c r="X48" s="65"/>
      <c r="Y48" s="105"/>
      <c r="Z48" s="105"/>
    </row>
    <row r="49" spans="1:26">
      <c r="A49" s="68">
        <v>44</v>
      </c>
      <c r="B49" s="68"/>
      <c r="C49" s="68"/>
      <c r="D49" s="69"/>
      <c r="E49" s="70"/>
      <c r="F49" s="69"/>
      <c r="G49" s="69"/>
      <c r="H49" s="69"/>
      <c r="I49" s="95"/>
      <c r="J49" s="71"/>
      <c r="K49" s="71"/>
      <c r="L49" s="73"/>
      <c r="M49" s="74"/>
      <c r="N49" s="74"/>
      <c r="O49" s="49"/>
      <c r="P49" s="60"/>
      <c r="Q49" s="49"/>
      <c r="R49" s="59"/>
      <c r="S49" s="104"/>
      <c r="T49" s="76"/>
      <c r="U49" s="77"/>
      <c r="V49" s="77"/>
      <c r="W49" s="97"/>
      <c r="X49" s="119"/>
      <c r="Y49" s="105"/>
      <c r="Z49" s="105"/>
    </row>
    <row r="50" spans="1:26">
      <c r="A50" s="68">
        <v>45</v>
      </c>
      <c r="B50" s="68"/>
      <c r="C50" s="68"/>
      <c r="D50" s="69"/>
      <c r="E50" s="70"/>
      <c r="F50" s="69"/>
      <c r="G50" s="69"/>
      <c r="H50" s="69"/>
      <c r="I50" s="95"/>
      <c r="J50" s="71"/>
      <c r="K50" s="71"/>
      <c r="L50" s="73"/>
      <c r="M50" s="74"/>
      <c r="N50" s="74"/>
      <c r="O50" s="49"/>
      <c r="P50" s="60"/>
      <c r="Q50" s="49"/>
      <c r="R50" s="59"/>
      <c r="S50" s="104"/>
      <c r="T50" s="76"/>
      <c r="U50" s="77"/>
      <c r="V50" s="77"/>
      <c r="W50" s="97"/>
      <c r="X50" s="119"/>
      <c r="Y50" s="105"/>
      <c r="Z50" s="105"/>
    </row>
    <row r="51" spans="1:26">
      <c r="A51" s="68">
        <v>46</v>
      </c>
      <c r="B51" s="68"/>
      <c r="C51" s="68"/>
      <c r="D51" s="69"/>
      <c r="E51" s="70"/>
      <c r="F51" s="69"/>
      <c r="G51" s="69"/>
      <c r="H51" s="69"/>
      <c r="I51" s="95"/>
      <c r="J51" s="71"/>
      <c r="K51" s="71"/>
      <c r="L51" s="73"/>
      <c r="M51" s="74"/>
      <c r="N51" s="74"/>
      <c r="O51" s="49"/>
      <c r="P51" s="60"/>
      <c r="Q51" s="49"/>
      <c r="R51" s="59"/>
      <c r="S51" s="104"/>
      <c r="T51" s="76"/>
      <c r="U51" s="77"/>
      <c r="V51" s="77"/>
      <c r="W51" s="97"/>
      <c r="X51" s="119"/>
      <c r="Y51" s="105"/>
      <c r="Z51" s="105"/>
    </row>
    <row r="52" spans="1:26" s="137" customFormat="1">
      <c r="A52" s="120">
        <v>47</v>
      </c>
      <c r="B52" s="120"/>
      <c r="C52" s="120"/>
      <c r="D52" s="121"/>
      <c r="E52" s="122"/>
      <c r="F52" s="121"/>
      <c r="G52" s="121"/>
      <c r="H52" s="121"/>
      <c r="I52" s="123"/>
      <c r="J52" s="124"/>
      <c r="K52" s="125"/>
      <c r="L52" s="126"/>
      <c r="M52" s="127"/>
      <c r="N52" s="127"/>
      <c r="O52" s="128"/>
      <c r="P52" s="129"/>
      <c r="Q52" s="128"/>
      <c r="R52" s="130"/>
      <c r="S52" s="131"/>
      <c r="T52" s="132"/>
      <c r="U52" s="133"/>
      <c r="V52" s="133"/>
      <c r="W52" s="134"/>
      <c r="X52" s="135"/>
      <c r="Y52" s="136"/>
      <c r="Z52" s="136"/>
    </row>
    <row r="53" spans="1:26">
      <c r="A53" s="68">
        <v>48</v>
      </c>
      <c r="B53" s="68"/>
      <c r="C53" s="68"/>
      <c r="D53" s="69"/>
      <c r="E53" s="70"/>
      <c r="F53" s="69"/>
      <c r="G53" s="69"/>
      <c r="H53" s="69"/>
      <c r="I53" s="95"/>
      <c r="J53" s="71"/>
      <c r="K53" s="138"/>
      <c r="L53" s="73"/>
      <c r="M53" s="74"/>
      <c r="N53" s="74"/>
      <c r="O53" s="49"/>
      <c r="P53" s="60"/>
      <c r="Q53" s="49"/>
      <c r="R53" s="59"/>
      <c r="S53" s="104"/>
      <c r="T53" s="76"/>
      <c r="U53" s="77"/>
      <c r="V53" s="77"/>
      <c r="W53" s="97"/>
      <c r="X53" s="119"/>
      <c r="Y53" s="105"/>
      <c r="Z53" s="105"/>
    </row>
    <row r="54" spans="1:26" ht="12.75" customHeight="1">
      <c r="A54" s="68">
        <v>49</v>
      </c>
      <c r="B54" s="118"/>
      <c r="C54" s="139"/>
      <c r="D54" s="69"/>
      <c r="E54" s="70"/>
      <c r="F54" s="69"/>
      <c r="G54" s="69"/>
      <c r="H54" s="69"/>
      <c r="I54" s="95"/>
      <c r="J54" s="71"/>
      <c r="K54" s="138"/>
      <c r="L54" s="73"/>
      <c r="M54" s="74"/>
      <c r="N54" s="74"/>
      <c r="O54" s="49"/>
      <c r="P54" s="60"/>
      <c r="Q54" s="49"/>
      <c r="R54" s="49"/>
      <c r="S54" s="104"/>
      <c r="T54" s="76"/>
      <c r="U54" s="77"/>
      <c r="V54" s="77"/>
      <c r="W54" s="97"/>
      <c r="X54" s="119"/>
      <c r="Y54" s="105"/>
      <c r="Z54" s="105"/>
    </row>
    <row r="55" spans="1:26">
      <c r="A55" s="68">
        <v>50</v>
      </c>
      <c r="B55" s="68"/>
      <c r="C55" s="68"/>
      <c r="D55" s="69"/>
      <c r="E55" s="70"/>
      <c r="F55" s="69"/>
      <c r="G55" s="69"/>
      <c r="H55" s="69"/>
      <c r="I55" s="95"/>
      <c r="J55" s="71"/>
      <c r="K55" s="138"/>
      <c r="L55" s="73"/>
      <c r="M55" s="74"/>
      <c r="N55" s="74"/>
      <c r="O55" s="49"/>
      <c r="P55" s="60"/>
      <c r="Q55" s="49"/>
      <c r="R55" s="49"/>
      <c r="S55" s="104"/>
      <c r="T55" s="76"/>
      <c r="U55" s="77"/>
      <c r="V55" s="77"/>
      <c r="W55" s="97"/>
      <c r="X55" s="119"/>
      <c r="Y55" s="105"/>
      <c r="Z55" s="105"/>
    </row>
    <row r="56" spans="1:26" s="155" customFormat="1" ht="15.75">
      <c r="A56" s="140">
        <v>51</v>
      </c>
      <c r="B56" s="140"/>
      <c r="C56" s="140"/>
      <c r="D56" s="141"/>
      <c r="E56" s="142"/>
      <c r="F56" s="141"/>
      <c r="G56" s="141"/>
      <c r="H56" s="141"/>
      <c r="I56" s="143"/>
      <c r="J56" s="144"/>
      <c r="K56" s="145"/>
      <c r="L56" s="146"/>
      <c r="M56" s="147"/>
      <c r="N56" s="147"/>
      <c r="O56" s="148"/>
      <c r="P56" s="85"/>
      <c r="Q56" s="148"/>
      <c r="R56" s="148"/>
      <c r="S56" s="149"/>
      <c r="T56" s="150"/>
      <c r="U56" s="151"/>
      <c r="V56" s="151"/>
      <c r="W56" s="152"/>
      <c r="X56" s="153"/>
      <c r="Y56" s="154"/>
      <c r="Z56" s="154"/>
    </row>
    <row r="57" spans="1:26" ht="16.5" customHeight="1">
      <c r="A57" s="68" t="s">
        <v>54</v>
      </c>
      <c r="B57" s="68"/>
      <c r="C57" s="68"/>
      <c r="D57" s="69"/>
      <c r="E57" s="70"/>
      <c r="F57" s="69"/>
      <c r="G57" s="69"/>
      <c r="H57" s="69"/>
      <c r="I57" s="95"/>
      <c r="J57" s="71"/>
      <c r="K57" s="138"/>
      <c r="L57" s="73"/>
      <c r="M57" s="74"/>
      <c r="N57" s="74"/>
      <c r="O57" s="49"/>
      <c r="P57" s="60"/>
      <c r="Q57" s="49"/>
      <c r="R57" s="49"/>
      <c r="S57" s="104"/>
      <c r="T57" s="76"/>
      <c r="U57" s="77"/>
      <c r="V57" s="77"/>
      <c r="W57" s="97"/>
      <c r="X57" s="156"/>
      <c r="Y57" s="105"/>
      <c r="Z57" s="105"/>
    </row>
    <row r="58" spans="1:26" ht="15.75">
      <c r="A58" s="68">
        <v>53</v>
      </c>
      <c r="B58" s="68"/>
      <c r="C58" s="68"/>
      <c r="D58" s="69"/>
      <c r="E58" s="70"/>
      <c r="F58" s="69"/>
      <c r="G58" s="69"/>
      <c r="H58" s="69"/>
      <c r="I58" s="95"/>
      <c r="J58" s="71"/>
      <c r="K58" s="138"/>
      <c r="L58" s="73"/>
      <c r="M58" s="74"/>
      <c r="N58" s="74"/>
      <c r="O58" s="49"/>
      <c r="P58" s="60"/>
      <c r="Q58" s="49"/>
      <c r="R58" s="49"/>
      <c r="S58" s="104"/>
      <c r="T58" s="76"/>
      <c r="U58" s="77"/>
      <c r="V58" s="77"/>
      <c r="W58" s="97"/>
      <c r="X58" s="156"/>
      <c r="Y58" s="105"/>
      <c r="Z58" s="105"/>
    </row>
    <row r="59" spans="1:26" ht="15.75">
      <c r="A59" s="68">
        <v>54</v>
      </c>
      <c r="B59" s="68"/>
      <c r="C59" s="68"/>
      <c r="D59" s="69"/>
      <c r="E59" s="70"/>
      <c r="F59" s="69"/>
      <c r="G59" s="69"/>
      <c r="H59" s="69"/>
      <c r="I59" s="95"/>
      <c r="J59" s="71"/>
      <c r="K59" s="138"/>
      <c r="L59" s="73"/>
      <c r="M59" s="74"/>
      <c r="N59" s="157"/>
      <c r="O59" s="49"/>
      <c r="P59" s="60"/>
      <c r="Q59" s="49"/>
      <c r="R59" s="49"/>
      <c r="S59" s="104"/>
      <c r="T59" s="76"/>
      <c r="U59" s="77"/>
      <c r="V59" s="77"/>
      <c r="W59" s="97"/>
      <c r="X59" s="156"/>
      <c r="Y59" s="105"/>
      <c r="Z59" s="105"/>
    </row>
    <row r="60" spans="1:26" ht="15.75">
      <c r="A60" s="68">
        <v>55</v>
      </c>
      <c r="B60" s="68"/>
      <c r="C60" s="68"/>
      <c r="D60" s="69"/>
      <c r="E60" s="70"/>
      <c r="F60" s="69"/>
      <c r="G60" s="69"/>
      <c r="H60" s="69"/>
      <c r="I60" s="95"/>
      <c r="J60" s="71"/>
      <c r="K60" s="138"/>
      <c r="L60" s="73"/>
      <c r="M60" s="74"/>
      <c r="N60" s="158"/>
      <c r="O60" s="49"/>
      <c r="P60" s="60"/>
      <c r="Q60" s="49"/>
      <c r="R60" s="49"/>
      <c r="S60" s="104"/>
      <c r="T60" s="76"/>
      <c r="U60" s="77"/>
      <c r="V60" s="77"/>
      <c r="W60" s="97"/>
      <c r="X60" s="156"/>
      <c r="Y60" s="105"/>
      <c r="Z60" s="105"/>
    </row>
    <row r="61" spans="1:26" ht="15.75">
      <c r="A61" s="68">
        <v>56</v>
      </c>
      <c r="B61" s="68"/>
      <c r="C61" s="68"/>
      <c r="D61" s="69"/>
      <c r="E61" s="70"/>
      <c r="F61" s="69"/>
      <c r="G61" s="69"/>
      <c r="H61" s="69"/>
      <c r="I61" s="95"/>
      <c r="J61" s="71"/>
      <c r="K61" s="138"/>
      <c r="L61" s="73"/>
      <c r="M61" s="74"/>
      <c r="N61" s="159"/>
      <c r="O61" s="49"/>
      <c r="P61" s="60"/>
      <c r="Q61" s="49"/>
      <c r="R61" s="49"/>
      <c r="S61" s="104"/>
      <c r="T61" s="76"/>
      <c r="U61" s="77"/>
      <c r="V61" s="77"/>
      <c r="W61" s="97"/>
      <c r="X61" s="156"/>
      <c r="Y61" s="105"/>
      <c r="Z61" s="105"/>
    </row>
    <row r="62" spans="1:26" ht="15.75">
      <c r="A62" s="68">
        <v>57</v>
      </c>
      <c r="B62" s="68"/>
      <c r="C62" s="68"/>
      <c r="D62" s="69"/>
      <c r="E62" s="70"/>
      <c r="F62" s="69"/>
      <c r="G62" s="69"/>
      <c r="H62" s="160"/>
      <c r="I62" s="95"/>
      <c r="J62" s="71"/>
      <c r="K62" s="138"/>
      <c r="L62" s="73"/>
      <c r="M62" s="74"/>
      <c r="N62" s="159"/>
      <c r="O62" s="49"/>
      <c r="P62" s="60"/>
      <c r="Q62" s="49"/>
      <c r="R62" s="49"/>
      <c r="S62" s="104"/>
      <c r="T62" s="76"/>
      <c r="U62" s="77"/>
      <c r="V62" s="77"/>
      <c r="W62" s="97"/>
      <c r="X62" s="156"/>
      <c r="Y62" s="105"/>
      <c r="Z62" s="105"/>
    </row>
    <row r="63" spans="1:26" ht="15.75">
      <c r="A63" s="68">
        <v>58</v>
      </c>
      <c r="B63" s="68"/>
      <c r="C63" s="68"/>
      <c r="D63" s="69"/>
      <c r="E63" s="70"/>
      <c r="F63" s="69"/>
      <c r="G63" s="69"/>
      <c r="H63" s="160"/>
      <c r="I63" s="95"/>
      <c r="J63" s="71"/>
      <c r="K63" s="138"/>
      <c r="L63" s="73"/>
      <c r="M63" s="74"/>
      <c r="N63" s="157"/>
      <c r="O63" s="49"/>
      <c r="P63" s="60"/>
      <c r="Q63" s="49"/>
      <c r="R63" s="49"/>
      <c r="S63" s="104"/>
      <c r="T63" s="76"/>
      <c r="U63" s="77"/>
      <c r="V63" s="77"/>
      <c r="W63" s="97"/>
      <c r="X63" s="156"/>
      <c r="Y63" s="105"/>
      <c r="Z63" s="105"/>
    </row>
    <row r="64" spans="1:26" ht="15.75">
      <c r="A64" s="68">
        <v>59</v>
      </c>
      <c r="B64" s="68"/>
      <c r="C64" s="68"/>
      <c r="D64" s="69"/>
      <c r="E64" s="70"/>
      <c r="F64" s="69"/>
      <c r="G64" s="69"/>
      <c r="H64" s="157"/>
      <c r="I64" s="95"/>
      <c r="J64" s="71"/>
      <c r="K64" s="138"/>
      <c r="L64" s="73"/>
      <c r="M64" s="74"/>
      <c r="N64" s="157"/>
      <c r="O64" s="49"/>
      <c r="P64" s="60"/>
      <c r="Q64" s="49"/>
      <c r="R64" s="49"/>
      <c r="S64" s="104"/>
      <c r="T64" s="76"/>
      <c r="U64" s="77"/>
      <c r="V64" s="77"/>
      <c r="W64" s="97"/>
      <c r="X64" s="156"/>
      <c r="Y64" s="105"/>
      <c r="Z64" s="105"/>
    </row>
    <row r="65" spans="1:26" ht="15.75">
      <c r="A65" s="68">
        <v>60</v>
      </c>
      <c r="B65" s="68"/>
      <c r="C65" s="68"/>
      <c r="D65" s="69"/>
      <c r="E65" s="70"/>
      <c r="F65" s="69"/>
      <c r="G65" s="69"/>
      <c r="H65" s="160"/>
      <c r="I65" s="95"/>
      <c r="J65" s="71"/>
      <c r="K65" s="138"/>
      <c r="L65" s="73"/>
      <c r="M65" s="74"/>
      <c r="N65" s="157"/>
      <c r="O65" s="49"/>
      <c r="P65" s="60"/>
      <c r="Q65" s="49"/>
      <c r="R65" s="49"/>
      <c r="S65" s="104"/>
      <c r="T65" s="76"/>
      <c r="U65" s="77"/>
      <c r="V65" s="77"/>
      <c r="W65" s="97"/>
      <c r="X65" s="156"/>
      <c r="Y65" s="105"/>
      <c r="Z65" s="105"/>
    </row>
    <row r="66" spans="1:26" ht="15.75">
      <c r="A66" s="68">
        <v>61</v>
      </c>
      <c r="B66" s="68"/>
      <c r="C66" s="68"/>
      <c r="D66" s="69"/>
      <c r="E66" s="70"/>
      <c r="F66" s="69"/>
      <c r="G66" s="69"/>
      <c r="H66" s="157"/>
      <c r="I66" s="95"/>
      <c r="J66" s="71"/>
      <c r="K66" s="138"/>
      <c r="L66" s="73"/>
      <c r="M66" s="74"/>
      <c r="N66" s="157"/>
      <c r="O66" s="49"/>
      <c r="P66" s="60"/>
      <c r="Q66" s="49"/>
      <c r="R66" s="49"/>
      <c r="S66" s="104"/>
      <c r="T66" s="76"/>
      <c r="U66" s="77"/>
      <c r="V66" s="77"/>
      <c r="W66" s="97"/>
      <c r="X66" s="156"/>
      <c r="Y66" s="105"/>
      <c r="Z66" s="105"/>
    </row>
    <row r="67" spans="1:26" s="155" customFormat="1" ht="15.75">
      <c r="A67" s="140">
        <v>62</v>
      </c>
      <c r="B67" s="140"/>
      <c r="C67" s="140"/>
      <c r="D67" s="141"/>
      <c r="E67" s="142"/>
      <c r="F67" s="141"/>
      <c r="G67" s="141"/>
      <c r="H67" s="161"/>
      <c r="I67" s="143"/>
      <c r="J67" s="144"/>
      <c r="K67" s="145"/>
      <c r="L67" s="146"/>
      <c r="M67" s="147"/>
      <c r="N67" s="162"/>
      <c r="O67" s="148"/>
      <c r="P67" s="85"/>
      <c r="Q67" s="148"/>
      <c r="R67" s="148"/>
      <c r="S67" s="149"/>
      <c r="T67" s="150"/>
      <c r="U67" s="151"/>
      <c r="V67" s="151"/>
      <c r="W67" s="152"/>
      <c r="X67" s="153"/>
      <c r="Y67" s="154"/>
      <c r="Z67" s="154"/>
    </row>
    <row r="68" spans="1:26" ht="15.75">
      <c r="A68" s="68">
        <v>63</v>
      </c>
      <c r="B68" s="68"/>
      <c r="C68" s="68"/>
      <c r="D68" s="69"/>
      <c r="E68" s="70"/>
      <c r="F68" s="69"/>
      <c r="G68" s="69"/>
      <c r="H68" s="69"/>
      <c r="I68" s="95"/>
      <c r="J68" s="71"/>
      <c r="K68" s="138"/>
      <c r="L68" s="73"/>
      <c r="M68" s="74"/>
      <c r="N68" s="157"/>
      <c r="O68" s="49"/>
      <c r="P68" s="60"/>
      <c r="Q68" s="49"/>
      <c r="R68" s="49"/>
      <c r="S68" s="104"/>
      <c r="T68" s="76"/>
      <c r="U68" s="77"/>
      <c r="V68" s="77"/>
      <c r="W68" s="97"/>
      <c r="X68" s="156"/>
      <c r="Y68" s="105"/>
      <c r="Z68" s="105"/>
    </row>
    <row r="69" spans="1:26" ht="15.75">
      <c r="A69" s="68">
        <v>64</v>
      </c>
      <c r="B69" s="68"/>
      <c r="C69" s="68"/>
      <c r="D69" s="69"/>
      <c r="E69" s="70"/>
      <c r="F69" s="69"/>
      <c r="G69" s="69"/>
      <c r="H69" s="160"/>
      <c r="I69" s="95"/>
      <c r="J69" s="71"/>
      <c r="K69" s="138"/>
      <c r="L69" s="73"/>
      <c r="M69" s="74"/>
      <c r="N69" s="157"/>
      <c r="O69" s="49"/>
      <c r="P69" s="60"/>
      <c r="Q69" s="49"/>
      <c r="R69" s="49"/>
      <c r="S69" s="104"/>
      <c r="T69" s="76"/>
      <c r="U69" s="77"/>
      <c r="V69" s="77"/>
      <c r="W69" s="97"/>
      <c r="X69" s="156"/>
      <c r="Y69" s="105"/>
      <c r="Z69" s="105"/>
    </row>
    <row r="70" spans="1:26" ht="15.75">
      <c r="A70" s="68">
        <v>65</v>
      </c>
      <c r="B70" s="68"/>
      <c r="C70" s="68"/>
      <c r="D70" s="69"/>
      <c r="E70" s="70"/>
      <c r="F70" s="69"/>
      <c r="G70" s="69"/>
      <c r="H70" s="69"/>
      <c r="I70" s="95"/>
      <c r="J70" s="71"/>
      <c r="K70" s="138"/>
      <c r="L70" s="73"/>
      <c r="M70" s="74"/>
      <c r="N70" s="157"/>
      <c r="O70" s="49"/>
      <c r="P70" s="60"/>
      <c r="Q70" s="49"/>
      <c r="R70" s="49"/>
      <c r="S70" s="104"/>
      <c r="T70" s="76"/>
      <c r="U70" s="77"/>
      <c r="V70" s="77"/>
      <c r="W70" s="97"/>
      <c r="X70" s="156"/>
      <c r="Y70" s="105"/>
      <c r="Z70" s="105"/>
    </row>
    <row r="71" spans="1:26" ht="15.75">
      <c r="A71" s="68">
        <v>66</v>
      </c>
      <c r="B71" s="68"/>
      <c r="C71" s="68"/>
      <c r="D71" s="69"/>
      <c r="E71" s="70"/>
      <c r="F71" s="69"/>
      <c r="G71" s="69"/>
      <c r="H71" s="160"/>
      <c r="I71" s="95"/>
      <c r="J71" s="71"/>
      <c r="K71" s="138"/>
      <c r="L71" s="73"/>
      <c r="M71" s="74"/>
      <c r="N71" s="157"/>
      <c r="O71" s="49"/>
      <c r="P71" s="60"/>
      <c r="Q71" s="49"/>
      <c r="R71" s="49"/>
      <c r="S71" s="104"/>
      <c r="T71" s="76"/>
      <c r="U71" s="77"/>
      <c r="V71" s="77"/>
      <c r="W71" s="97"/>
      <c r="X71" s="156"/>
      <c r="Y71" s="105"/>
      <c r="Z71" s="105"/>
    </row>
    <row r="72" spans="1:26" ht="15.75">
      <c r="A72" s="68">
        <v>67</v>
      </c>
      <c r="B72" s="68"/>
      <c r="C72" s="68"/>
      <c r="D72" s="69"/>
      <c r="E72" s="70"/>
      <c r="F72" s="69"/>
      <c r="G72" s="69"/>
      <c r="H72" s="157"/>
      <c r="I72" s="95"/>
      <c r="J72" s="71"/>
      <c r="K72" s="138"/>
      <c r="L72" s="73"/>
      <c r="M72" s="74"/>
      <c r="N72" s="157"/>
      <c r="O72" s="49"/>
      <c r="P72" s="60"/>
      <c r="Q72" s="49"/>
      <c r="R72" s="49"/>
      <c r="S72" s="104"/>
      <c r="T72" s="76"/>
      <c r="U72" s="77"/>
      <c r="V72" s="77"/>
      <c r="W72" s="97"/>
      <c r="X72" s="156"/>
      <c r="Y72" s="105"/>
      <c r="Z72" s="105"/>
    </row>
    <row r="73" spans="1:26" s="155" customFormat="1" ht="15.75">
      <c r="A73" s="140">
        <v>68</v>
      </c>
      <c r="B73" s="140"/>
      <c r="C73" s="140"/>
      <c r="D73" s="141"/>
      <c r="E73" s="142"/>
      <c r="F73" s="141"/>
      <c r="G73" s="141"/>
      <c r="H73" s="161"/>
      <c r="I73" s="143"/>
      <c r="J73" s="144"/>
      <c r="K73" s="145"/>
      <c r="L73" s="146"/>
      <c r="M73" s="147"/>
      <c r="N73" s="162"/>
      <c r="O73" s="148"/>
      <c r="P73" s="85"/>
      <c r="Q73" s="148"/>
      <c r="R73" s="148"/>
      <c r="S73" s="149"/>
      <c r="T73" s="150"/>
      <c r="U73" s="151"/>
      <c r="V73" s="151"/>
      <c r="W73" s="152"/>
      <c r="X73" s="153"/>
      <c r="Y73" s="154"/>
      <c r="Z73" s="154"/>
    </row>
    <row r="74" spans="1:26" ht="15.75">
      <c r="A74" s="68">
        <v>69</v>
      </c>
      <c r="B74" s="68"/>
      <c r="C74" s="68"/>
      <c r="D74" s="69"/>
      <c r="E74" s="70"/>
      <c r="F74" s="69"/>
      <c r="G74" s="69"/>
      <c r="H74" s="160"/>
      <c r="I74" s="95"/>
      <c r="J74" s="71"/>
      <c r="K74" s="138"/>
      <c r="L74" s="73"/>
      <c r="M74" s="74"/>
      <c r="N74" s="157"/>
      <c r="O74" s="49"/>
      <c r="P74" s="60"/>
      <c r="Q74" s="49"/>
      <c r="R74" s="49"/>
      <c r="S74" s="104"/>
      <c r="T74" s="76"/>
      <c r="U74" s="77"/>
      <c r="V74" s="77"/>
      <c r="W74" s="97"/>
      <c r="X74" s="156"/>
      <c r="Y74" s="105"/>
      <c r="Z74" s="105"/>
    </row>
    <row r="75" spans="1:26" ht="15.75">
      <c r="A75" s="68">
        <v>70</v>
      </c>
      <c r="B75" s="68"/>
      <c r="C75" s="68"/>
      <c r="D75" s="69"/>
      <c r="E75" s="70"/>
      <c r="F75" s="69"/>
      <c r="G75" s="69"/>
      <c r="H75" s="160"/>
      <c r="I75" s="95"/>
      <c r="J75" s="71"/>
      <c r="K75" s="138"/>
      <c r="L75" s="73"/>
      <c r="M75" s="74"/>
      <c r="N75" s="157"/>
      <c r="O75" s="49"/>
      <c r="P75" s="60"/>
      <c r="Q75" s="49"/>
      <c r="R75" s="49"/>
      <c r="S75" s="104"/>
      <c r="T75" s="76"/>
      <c r="U75" s="77"/>
      <c r="V75" s="77"/>
      <c r="W75" s="97"/>
      <c r="X75" s="156"/>
      <c r="Y75" s="105"/>
      <c r="Z75" s="105"/>
    </row>
    <row r="76" spans="1:26" ht="15.75">
      <c r="A76" s="68">
        <v>71</v>
      </c>
      <c r="B76" s="68"/>
      <c r="C76" s="68"/>
      <c r="D76" s="69"/>
      <c r="E76" s="70"/>
      <c r="F76" s="69"/>
      <c r="G76" s="69"/>
      <c r="H76" s="160"/>
      <c r="I76" s="95"/>
      <c r="J76" s="71"/>
      <c r="K76" s="138"/>
      <c r="L76" s="73"/>
      <c r="M76" s="74"/>
      <c r="N76" s="157"/>
      <c r="O76" s="49"/>
      <c r="P76" s="60"/>
      <c r="Q76" s="49"/>
      <c r="R76" s="49"/>
      <c r="S76" s="104"/>
      <c r="T76" s="76"/>
      <c r="U76" s="77"/>
      <c r="V76" s="77"/>
      <c r="W76" s="97"/>
      <c r="X76" s="156"/>
      <c r="Y76" s="105"/>
      <c r="Z76" s="105"/>
    </row>
    <row r="77" spans="1:26" ht="15.75">
      <c r="A77" s="68">
        <v>72</v>
      </c>
      <c r="B77" s="68"/>
      <c r="C77" s="68"/>
      <c r="D77" s="69"/>
      <c r="E77" s="70"/>
      <c r="F77" s="163"/>
      <c r="G77" s="69"/>
      <c r="H77" s="160"/>
      <c r="I77" s="95"/>
      <c r="J77" s="71"/>
      <c r="K77" s="138"/>
      <c r="L77" s="73"/>
      <c r="M77" s="74"/>
      <c r="N77" s="157"/>
      <c r="O77" s="49"/>
      <c r="P77" s="60"/>
      <c r="Q77" s="49"/>
      <c r="R77" s="49"/>
      <c r="S77" s="104"/>
      <c r="T77" s="76"/>
      <c r="U77" s="77"/>
      <c r="V77" s="77"/>
      <c r="W77" s="97"/>
      <c r="X77" s="156"/>
      <c r="Y77" s="105"/>
      <c r="Z77" s="105"/>
    </row>
    <row r="78" spans="1:26" ht="15.75">
      <c r="A78" s="68">
        <v>73</v>
      </c>
      <c r="B78" s="68"/>
      <c r="C78" s="68"/>
      <c r="D78" s="69"/>
      <c r="E78" s="70"/>
      <c r="F78" s="69"/>
      <c r="G78" s="69"/>
      <c r="H78" s="160"/>
      <c r="I78" s="95"/>
      <c r="J78" s="71"/>
      <c r="K78" s="138"/>
      <c r="L78" s="73"/>
      <c r="M78" s="74"/>
      <c r="N78" s="157"/>
      <c r="O78" s="49"/>
      <c r="P78" s="60"/>
      <c r="Q78" s="49"/>
      <c r="R78" s="49"/>
      <c r="S78" s="104"/>
      <c r="T78" s="76"/>
      <c r="U78" s="77"/>
      <c r="V78" s="77"/>
      <c r="W78" s="97"/>
      <c r="X78" s="156"/>
      <c r="Y78" s="105"/>
      <c r="Z78" s="105"/>
    </row>
    <row r="79" spans="1:26" ht="15.75">
      <c r="A79" s="68">
        <v>74</v>
      </c>
      <c r="B79" s="68"/>
      <c r="C79" s="68"/>
      <c r="D79" s="69"/>
      <c r="E79" s="70"/>
      <c r="F79" s="69"/>
      <c r="G79" s="69"/>
      <c r="H79" s="157"/>
      <c r="I79" s="95"/>
      <c r="J79" s="71"/>
      <c r="K79" s="138"/>
      <c r="L79" s="73"/>
      <c r="M79" s="164"/>
      <c r="N79" s="157"/>
      <c r="O79" s="49"/>
      <c r="P79" s="60"/>
      <c r="Q79" s="49"/>
      <c r="R79" s="49"/>
      <c r="S79" s="104"/>
      <c r="T79" s="76"/>
      <c r="U79" s="77"/>
      <c r="V79" s="77"/>
      <c r="W79" s="97"/>
      <c r="X79" s="156"/>
      <c r="Y79" s="105"/>
      <c r="Z79" s="105"/>
    </row>
    <row r="80" spans="1:26" s="137" customFormat="1" ht="15.75">
      <c r="A80" s="120">
        <v>75</v>
      </c>
      <c r="B80" s="120"/>
      <c r="C80" s="120"/>
      <c r="D80" s="121"/>
      <c r="E80" s="122"/>
      <c r="F80" s="121"/>
      <c r="G80" s="121"/>
      <c r="H80" s="165"/>
      <c r="I80" s="123"/>
      <c r="J80" s="124"/>
      <c r="K80" s="125"/>
      <c r="L80" s="126"/>
      <c r="M80" s="127"/>
      <c r="N80" s="166"/>
      <c r="O80" s="128"/>
      <c r="P80" s="129"/>
      <c r="Q80" s="128"/>
      <c r="R80" s="128"/>
      <c r="S80" s="131"/>
      <c r="T80" s="132"/>
      <c r="U80" s="133"/>
      <c r="V80" s="133"/>
      <c r="W80" s="134"/>
      <c r="X80" s="167"/>
      <c r="Y80" s="136"/>
      <c r="Z80" s="136"/>
    </row>
    <row r="81" spans="1:26" ht="15.75">
      <c r="A81" s="68">
        <v>76</v>
      </c>
      <c r="B81" s="68"/>
      <c r="C81" s="68"/>
      <c r="D81" s="69"/>
      <c r="E81" s="70"/>
      <c r="F81" s="69"/>
      <c r="G81" s="69"/>
      <c r="H81" s="160"/>
      <c r="I81" s="95"/>
      <c r="J81" s="71"/>
      <c r="K81" s="138"/>
      <c r="L81" s="73"/>
      <c r="M81" s="74"/>
      <c r="N81" s="157"/>
      <c r="O81" s="49"/>
      <c r="P81" s="60"/>
      <c r="Q81" s="49"/>
      <c r="R81" s="49"/>
      <c r="S81" s="104"/>
      <c r="T81" s="76"/>
      <c r="U81" s="77"/>
      <c r="V81" s="77"/>
      <c r="W81" s="97"/>
      <c r="X81" s="156"/>
      <c r="Y81" s="105"/>
      <c r="Z81" s="105"/>
    </row>
    <row r="82" spans="1:26" ht="15.75">
      <c r="A82" s="68">
        <v>77</v>
      </c>
      <c r="B82" s="68"/>
      <c r="C82" s="68"/>
      <c r="D82" s="69"/>
      <c r="E82" s="70"/>
      <c r="F82" s="69"/>
      <c r="G82" s="69"/>
      <c r="H82" s="160"/>
      <c r="I82" s="95"/>
      <c r="J82" s="71"/>
      <c r="K82" s="138"/>
      <c r="L82" s="73"/>
      <c r="M82" s="74"/>
      <c r="N82" s="157"/>
      <c r="O82" s="49"/>
      <c r="P82" s="60"/>
      <c r="Q82" s="49"/>
      <c r="R82" s="49"/>
      <c r="S82" s="104"/>
      <c r="T82" s="76"/>
      <c r="U82" s="77"/>
      <c r="V82" s="77"/>
      <c r="W82" s="97"/>
      <c r="X82" s="156"/>
      <c r="Y82" s="105"/>
      <c r="Z82" s="105"/>
    </row>
    <row r="83" spans="1:26" ht="15.75">
      <c r="A83" s="68">
        <v>78</v>
      </c>
      <c r="B83" s="68"/>
      <c r="C83" s="68"/>
      <c r="D83" s="69"/>
      <c r="E83" s="70"/>
      <c r="F83" s="69"/>
      <c r="G83" s="69"/>
      <c r="H83" s="160"/>
      <c r="I83" s="95"/>
      <c r="J83" s="71"/>
      <c r="K83" s="138"/>
      <c r="L83" s="73"/>
      <c r="M83" s="74"/>
      <c r="N83" s="157"/>
      <c r="O83" s="49"/>
      <c r="P83" s="60"/>
      <c r="Q83" s="49"/>
      <c r="R83" s="49"/>
      <c r="S83" s="104"/>
      <c r="T83" s="76"/>
      <c r="U83" s="77"/>
      <c r="V83" s="77"/>
      <c r="W83" s="97"/>
      <c r="X83" s="156"/>
      <c r="Y83" s="105"/>
      <c r="Z83" s="105"/>
    </row>
    <row r="84" spans="1:26" ht="15.75">
      <c r="A84" s="68">
        <v>79</v>
      </c>
      <c r="B84" s="68"/>
      <c r="C84" s="68"/>
      <c r="D84" s="69"/>
      <c r="E84" s="70"/>
      <c r="F84" s="69"/>
      <c r="G84" s="69"/>
      <c r="H84" s="157"/>
      <c r="I84" s="95"/>
      <c r="J84" s="71"/>
      <c r="K84" s="138"/>
      <c r="L84" s="73"/>
      <c r="M84" s="74"/>
      <c r="N84" s="157"/>
      <c r="O84" s="49"/>
      <c r="P84" s="60"/>
      <c r="Q84" s="49"/>
      <c r="R84" s="49"/>
      <c r="S84" s="104"/>
      <c r="T84" s="76"/>
      <c r="U84" s="77"/>
      <c r="V84" s="77"/>
      <c r="W84" s="97"/>
      <c r="X84" s="156"/>
      <c r="Y84" s="105"/>
      <c r="Z84" s="105"/>
    </row>
    <row r="85" spans="1:26" ht="15.75">
      <c r="A85" s="68">
        <v>80</v>
      </c>
      <c r="B85" s="68"/>
      <c r="C85" s="68"/>
      <c r="D85" s="69"/>
      <c r="E85" s="70"/>
      <c r="F85" s="69"/>
      <c r="G85" s="69"/>
      <c r="H85" s="157"/>
      <c r="I85" s="95"/>
      <c r="J85" s="71"/>
      <c r="K85" s="138"/>
      <c r="L85" s="73"/>
      <c r="M85" s="74"/>
      <c r="N85" s="157"/>
      <c r="O85" s="49"/>
      <c r="P85" s="60"/>
      <c r="Q85" s="49"/>
      <c r="R85" s="49"/>
      <c r="S85" s="104"/>
      <c r="T85" s="76"/>
      <c r="U85" s="77"/>
      <c r="V85" s="77"/>
      <c r="W85" s="97"/>
      <c r="X85" s="156"/>
      <c r="Y85" s="105"/>
      <c r="Z85" s="105"/>
    </row>
    <row r="86" spans="1:26" s="155" customFormat="1" ht="15.75">
      <c r="A86" s="140">
        <v>81</v>
      </c>
      <c r="B86" s="140"/>
      <c r="C86" s="140"/>
      <c r="D86" s="141"/>
      <c r="E86" s="142"/>
      <c r="F86" s="141"/>
      <c r="G86" s="141"/>
      <c r="H86" s="161"/>
      <c r="I86" s="143"/>
      <c r="J86" s="144"/>
      <c r="K86" s="145"/>
      <c r="L86" s="146"/>
      <c r="M86" s="147"/>
      <c r="N86" s="162"/>
      <c r="O86" s="148"/>
      <c r="P86" s="85"/>
      <c r="Q86" s="148"/>
      <c r="R86" s="148"/>
      <c r="S86" s="149"/>
      <c r="T86" s="150"/>
      <c r="U86" s="151"/>
      <c r="V86" s="151"/>
      <c r="W86" s="152"/>
      <c r="X86" s="153"/>
      <c r="Y86" s="154"/>
      <c r="Z86" s="154"/>
    </row>
    <row r="87" spans="1:26" ht="15.75">
      <c r="A87" s="68">
        <v>82</v>
      </c>
      <c r="B87" s="68"/>
      <c r="C87" s="68"/>
      <c r="D87" s="69"/>
      <c r="E87" s="70"/>
      <c r="F87" s="69"/>
      <c r="G87" s="69"/>
      <c r="H87" s="160"/>
      <c r="I87" s="95"/>
      <c r="J87" s="71"/>
      <c r="K87" s="138"/>
      <c r="L87" s="73"/>
      <c r="M87" s="74"/>
      <c r="N87" s="157"/>
      <c r="O87" s="49"/>
      <c r="P87" s="60"/>
      <c r="Q87" s="49"/>
      <c r="R87" s="49"/>
      <c r="S87" s="104"/>
      <c r="T87" s="76"/>
      <c r="U87" s="77"/>
      <c r="V87" s="77"/>
      <c r="W87" s="97"/>
      <c r="X87" s="156"/>
      <c r="Y87" s="105"/>
      <c r="Z87" s="105"/>
    </row>
    <row r="88" spans="1:26" ht="15.75">
      <c r="A88" s="68">
        <v>83</v>
      </c>
      <c r="B88" s="68"/>
      <c r="C88" s="68"/>
      <c r="D88" s="69"/>
      <c r="E88" s="70"/>
      <c r="F88" s="69"/>
      <c r="G88" s="69"/>
      <c r="H88" s="160"/>
      <c r="I88" s="95"/>
      <c r="J88" s="71"/>
      <c r="K88" s="138"/>
      <c r="L88" s="73"/>
      <c r="M88" s="74"/>
      <c r="N88" s="157"/>
      <c r="O88" s="49"/>
      <c r="P88" s="60"/>
      <c r="Q88" s="49"/>
      <c r="R88" s="49"/>
      <c r="S88" s="104"/>
      <c r="T88" s="76"/>
      <c r="U88" s="77"/>
      <c r="V88" s="77"/>
      <c r="W88" s="97"/>
      <c r="X88" s="156"/>
      <c r="Y88" s="105"/>
      <c r="Z88" s="105"/>
    </row>
    <row r="89" spans="1:26" ht="15.75">
      <c r="A89" s="68">
        <v>84</v>
      </c>
      <c r="B89" s="68"/>
      <c r="C89" s="68"/>
      <c r="D89" s="69"/>
      <c r="E89" s="70"/>
      <c r="F89" s="69"/>
      <c r="G89" s="69"/>
      <c r="H89" s="157"/>
      <c r="I89" s="95"/>
      <c r="J89" s="71"/>
      <c r="K89" s="138"/>
      <c r="L89" s="73"/>
      <c r="M89" s="74"/>
      <c r="N89" s="157"/>
      <c r="O89" s="49"/>
      <c r="P89" s="60"/>
      <c r="Q89" s="49"/>
      <c r="R89" s="49"/>
      <c r="S89" s="104"/>
      <c r="T89" s="76"/>
      <c r="U89" s="77"/>
      <c r="V89" s="77"/>
      <c r="W89" s="97"/>
      <c r="X89" s="156"/>
      <c r="Y89" s="105"/>
      <c r="Z89" s="105"/>
    </row>
    <row r="90" spans="1:26" ht="15.75">
      <c r="A90" s="68">
        <v>85</v>
      </c>
      <c r="B90" s="68"/>
      <c r="C90" s="68"/>
      <c r="D90" s="69"/>
      <c r="E90" s="70"/>
      <c r="F90" s="69"/>
      <c r="G90" s="69"/>
      <c r="H90" s="160"/>
      <c r="I90" s="95"/>
      <c r="J90" s="71"/>
      <c r="K90" s="138"/>
      <c r="L90" s="73"/>
      <c r="M90" s="74"/>
      <c r="N90" s="157"/>
      <c r="O90" s="49"/>
      <c r="P90" s="60"/>
      <c r="Q90" s="49"/>
      <c r="R90" s="49"/>
      <c r="S90" s="104"/>
      <c r="T90" s="76"/>
      <c r="U90" s="77"/>
      <c r="V90" s="77"/>
      <c r="W90" s="97"/>
      <c r="X90" s="156"/>
      <c r="Y90" s="105"/>
      <c r="Z90" s="105"/>
    </row>
    <row r="91" spans="1:26" s="155" customFormat="1" ht="15.75">
      <c r="A91" s="140">
        <v>86</v>
      </c>
      <c r="B91" s="140"/>
      <c r="C91" s="140"/>
      <c r="D91" s="141"/>
      <c r="E91" s="142"/>
      <c r="F91" s="141"/>
      <c r="G91" s="141"/>
      <c r="H91" s="161"/>
      <c r="I91" s="143"/>
      <c r="J91" s="144"/>
      <c r="K91" s="168"/>
      <c r="L91" s="146"/>
      <c r="M91" s="147"/>
      <c r="N91" s="162"/>
      <c r="O91" s="148"/>
      <c r="P91" s="85"/>
      <c r="Q91" s="148"/>
      <c r="R91" s="148"/>
      <c r="S91" s="149"/>
      <c r="T91" s="150"/>
      <c r="U91" s="151"/>
      <c r="V91" s="151"/>
      <c r="W91" s="152"/>
      <c r="X91" s="153"/>
      <c r="Y91" s="154"/>
      <c r="Z91" s="154"/>
    </row>
    <row r="92" spans="1:26" ht="15.75">
      <c r="A92" s="68">
        <v>87</v>
      </c>
      <c r="B92" s="68"/>
      <c r="C92" s="68"/>
      <c r="D92" s="69"/>
      <c r="E92" s="70"/>
      <c r="F92" s="69"/>
      <c r="G92" s="69"/>
      <c r="H92" s="160"/>
      <c r="I92" s="95"/>
      <c r="J92" s="71"/>
      <c r="K92" s="169"/>
      <c r="L92" s="73"/>
      <c r="M92" s="74"/>
      <c r="N92" s="157"/>
      <c r="O92" s="49"/>
      <c r="P92" s="60"/>
      <c r="Q92" s="49"/>
      <c r="R92" s="49"/>
      <c r="S92" s="104"/>
      <c r="T92" s="76"/>
      <c r="U92" s="77"/>
      <c r="V92" s="77"/>
      <c r="W92" s="97"/>
      <c r="X92" s="156"/>
      <c r="Y92" s="105"/>
      <c r="Z92" s="105"/>
    </row>
    <row r="93" spans="1:26" s="137" customFormat="1" ht="15.75">
      <c r="A93" s="120">
        <v>88</v>
      </c>
      <c r="B93" s="120"/>
      <c r="C93" s="120"/>
      <c r="D93" s="121"/>
      <c r="E93" s="122"/>
      <c r="F93" s="121"/>
      <c r="G93" s="121"/>
      <c r="H93" s="166"/>
      <c r="I93" s="123"/>
      <c r="J93" s="124"/>
      <c r="K93" s="125"/>
      <c r="L93" s="126"/>
      <c r="M93" s="127"/>
      <c r="N93" s="166"/>
      <c r="O93" s="128"/>
      <c r="P93" s="129"/>
      <c r="Q93" s="128"/>
      <c r="R93" s="128"/>
      <c r="S93" s="131"/>
      <c r="T93" s="132"/>
      <c r="U93" s="133"/>
      <c r="V93" s="133"/>
      <c r="W93" s="134"/>
      <c r="X93" s="167"/>
      <c r="Y93" s="136"/>
      <c r="Z93" s="136"/>
    </row>
    <row r="94" spans="1:26" ht="15.75">
      <c r="A94" s="68">
        <v>89</v>
      </c>
      <c r="B94" s="68"/>
      <c r="C94" s="68"/>
      <c r="D94" s="69"/>
      <c r="E94" s="70"/>
      <c r="F94" s="69"/>
      <c r="G94" s="69"/>
      <c r="H94" s="160"/>
      <c r="I94" s="95"/>
      <c r="J94" s="71"/>
      <c r="K94" s="138"/>
      <c r="L94" s="73"/>
      <c r="M94" s="74"/>
      <c r="N94" s="157"/>
      <c r="O94" s="49"/>
      <c r="P94" s="60"/>
      <c r="Q94" s="49"/>
      <c r="R94" s="49"/>
      <c r="S94" s="104"/>
      <c r="T94" s="76"/>
      <c r="U94" s="77"/>
      <c r="V94" s="77"/>
      <c r="W94" s="97"/>
      <c r="X94" s="156"/>
      <c r="Y94" s="105"/>
      <c r="Z94" s="105"/>
    </row>
    <row r="95" spans="1:26" s="155" customFormat="1" ht="15.75">
      <c r="A95" s="140">
        <v>90</v>
      </c>
      <c r="B95" s="140"/>
      <c r="C95" s="140"/>
      <c r="D95" s="141"/>
      <c r="E95" s="142"/>
      <c r="F95" s="141"/>
      <c r="G95" s="141"/>
      <c r="H95" s="161"/>
      <c r="I95" s="143"/>
      <c r="J95" s="144"/>
      <c r="K95" s="145"/>
      <c r="L95" s="146"/>
      <c r="M95" s="147"/>
      <c r="N95" s="162"/>
      <c r="O95" s="148"/>
      <c r="P95" s="85"/>
      <c r="Q95" s="148"/>
      <c r="R95" s="148"/>
      <c r="S95" s="149"/>
      <c r="T95" s="150"/>
      <c r="U95" s="151"/>
      <c r="V95" s="151"/>
      <c r="W95" s="152"/>
      <c r="X95" s="153"/>
      <c r="Y95" s="154"/>
      <c r="Z95" s="154"/>
    </row>
    <row r="96" spans="1:26" ht="15.75">
      <c r="A96" s="68">
        <v>91</v>
      </c>
      <c r="B96" s="68"/>
      <c r="C96" s="68"/>
      <c r="D96" s="69"/>
      <c r="E96" s="70"/>
      <c r="F96" s="69"/>
      <c r="G96" s="69"/>
      <c r="H96" s="160"/>
      <c r="I96" s="95"/>
      <c r="J96" s="71"/>
      <c r="K96" s="138"/>
      <c r="L96" s="73"/>
      <c r="M96" s="74"/>
      <c r="N96" s="157"/>
      <c r="O96" s="49"/>
      <c r="P96" s="60"/>
      <c r="Q96" s="49"/>
      <c r="R96" s="49"/>
      <c r="S96" s="104"/>
      <c r="T96" s="76"/>
      <c r="U96" s="77"/>
      <c r="V96" s="77"/>
      <c r="W96" s="97"/>
      <c r="X96" s="156"/>
      <c r="Y96" s="105"/>
      <c r="Z96" s="105"/>
    </row>
    <row r="97" spans="1:26" ht="15.75">
      <c r="A97" s="68">
        <v>92</v>
      </c>
      <c r="B97" s="68"/>
      <c r="C97" s="68"/>
      <c r="D97" s="69"/>
      <c r="E97" s="70"/>
      <c r="F97" s="69"/>
      <c r="G97" s="69"/>
      <c r="H97" s="160"/>
      <c r="I97" s="95"/>
      <c r="J97" s="71"/>
      <c r="K97" s="138"/>
      <c r="L97" s="73"/>
      <c r="M97" s="74"/>
      <c r="N97" s="157"/>
      <c r="O97" s="49"/>
      <c r="P97" s="60"/>
      <c r="Q97" s="49"/>
      <c r="R97" s="49"/>
      <c r="S97" s="104"/>
      <c r="T97" s="76"/>
      <c r="U97" s="77"/>
      <c r="V97" s="77"/>
      <c r="W97" s="97"/>
      <c r="X97" s="156"/>
      <c r="Y97" s="105"/>
      <c r="Z97" s="105"/>
    </row>
    <row r="98" spans="1:26" ht="15.75">
      <c r="A98" s="68">
        <v>93</v>
      </c>
      <c r="B98" s="68"/>
      <c r="C98" s="68"/>
      <c r="D98" s="69"/>
      <c r="E98" s="70"/>
      <c r="F98" s="69"/>
      <c r="G98" s="69"/>
      <c r="H98" s="160"/>
      <c r="I98" s="95"/>
      <c r="J98" s="71"/>
      <c r="K98" s="138"/>
      <c r="L98" s="73"/>
      <c r="M98" s="74"/>
      <c r="N98" s="157"/>
      <c r="O98" s="49"/>
      <c r="P98" s="60"/>
      <c r="Q98" s="49"/>
      <c r="R98" s="49"/>
      <c r="S98" s="104"/>
      <c r="T98" s="76"/>
      <c r="U98" s="77"/>
      <c r="V98" s="77"/>
      <c r="W98" s="97"/>
      <c r="X98" s="156"/>
      <c r="Y98" s="105"/>
      <c r="Z98" s="105"/>
    </row>
    <row r="99" spans="1:26" ht="15.75">
      <c r="A99" s="68">
        <v>94</v>
      </c>
      <c r="B99" s="68"/>
      <c r="C99" s="68"/>
      <c r="D99" s="69"/>
      <c r="E99" s="70"/>
      <c r="F99" s="69"/>
      <c r="G99" s="69"/>
      <c r="H99" s="160"/>
      <c r="I99" s="95"/>
      <c r="J99" s="71"/>
      <c r="K99" s="138"/>
      <c r="L99" s="73"/>
      <c r="M99" s="74"/>
      <c r="N99" s="157"/>
      <c r="O99" s="49"/>
      <c r="P99" s="60"/>
      <c r="Q99" s="49"/>
      <c r="R99" s="49"/>
      <c r="S99" s="104"/>
      <c r="T99" s="76"/>
      <c r="U99" s="77"/>
      <c r="V99" s="77"/>
      <c r="W99" s="97"/>
      <c r="X99" s="156"/>
      <c r="Y99" s="105"/>
      <c r="Z99" s="105"/>
    </row>
    <row r="100" spans="1:26" ht="15.75">
      <c r="A100" s="68">
        <v>95</v>
      </c>
      <c r="B100" s="68"/>
      <c r="C100" s="68"/>
      <c r="D100" s="69"/>
      <c r="E100" s="70"/>
      <c r="F100" s="69"/>
      <c r="G100" s="69"/>
      <c r="H100" s="160"/>
      <c r="I100" s="95"/>
      <c r="J100" s="71"/>
      <c r="K100" s="138"/>
      <c r="L100" s="73"/>
      <c r="M100" s="74"/>
      <c r="N100" s="157"/>
      <c r="O100" s="49"/>
      <c r="P100" s="60"/>
      <c r="Q100" s="49"/>
      <c r="R100" s="49"/>
      <c r="S100" s="104"/>
      <c r="T100" s="76"/>
      <c r="U100" s="77"/>
      <c r="V100" s="77"/>
      <c r="W100" s="97"/>
      <c r="X100" s="156"/>
      <c r="Y100" s="105"/>
      <c r="Z100" s="105"/>
    </row>
    <row r="101" spans="1:26" ht="15.75">
      <c r="A101" s="68">
        <v>96</v>
      </c>
      <c r="B101" s="68"/>
      <c r="C101" s="68"/>
      <c r="D101" s="69"/>
      <c r="E101" s="70"/>
      <c r="F101" s="69"/>
      <c r="G101" s="69"/>
      <c r="H101" s="160"/>
      <c r="I101" s="95"/>
      <c r="J101" s="71"/>
      <c r="K101" s="138"/>
      <c r="L101" s="73"/>
      <c r="M101" s="74"/>
      <c r="N101" s="157"/>
      <c r="O101" s="49"/>
      <c r="P101" s="60"/>
      <c r="Q101" s="49"/>
      <c r="R101" s="49"/>
      <c r="S101" s="104"/>
      <c r="T101" s="76"/>
      <c r="U101" s="77"/>
      <c r="V101" s="77"/>
      <c r="W101" s="97"/>
      <c r="X101" s="156"/>
      <c r="Y101" s="105"/>
      <c r="Z101" s="105"/>
    </row>
    <row r="102" spans="1:26" ht="15.75">
      <c r="A102" s="68">
        <v>97</v>
      </c>
      <c r="B102" s="68"/>
      <c r="C102" s="68"/>
      <c r="D102" s="69"/>
      <c r="E102" s="70"/>
      <c r="F102" s="69"/>
      <c r="G102" s="69"/>
      <c r="H102" s="160"/>
      <c r="I102" s="95"/>
      <c r="J102" s="71"/>
      <c r="K102" s="169"/>
      <c r="L102" s="73"/>
      <c r="M102" s="74"/>
      <c r="N102" s="157"/>
      <c r="O102" s="49"/>
      <c r="P102" s="60"/>
      <c r="Q102" s="49"/>
      <c r="R102" s="49"/>
      <c r="S102" s="104"/>
      <c r="T102" s="76"/>
      <c r="U102" s="77"/>
      <c r="V102" s="77"/>
      <c r="W102" s="97"/>
      <c r="X102" s="156"/>
      <c r="Y102" s="105"/>
      <c r="Z102" s="105"/>
    </row>
    <row r="103" spans="1:26" ht="15.75">
      <c r="A103" s="68">
        <v>98</v>
      </c>
      <c r="B103" s="68"/>
      <c r="C103" s="68"/>
      <c r="D103" s="69"/>
      <c r="E103" s="70"/>
      <c r="F103" s="69"/>
      <c r="G103" s="69"/>
      <c r="H103" s="160"/>
      <c r="I103" s="95"/>
      <c r="J103" s="71"/>
      <c r="K103" s="138"/>
      <c r="L103" s="73"/>
      <c r="M103" s="74"/>
      <c r="N103" s="157"/>
      <c r="O103" s="49"/>
      <c r="P103" s="60"/>
      <c r="Q103" s="49"/>
      <c r="R103" s="49"/>
      <c r="S103" s="104"/>
      <c r="T103" s="76"/>
      <c r="U103" s="77"/>
      <c r="V103" s="77"/>
      <c r="W103" s="97"/>
      <c r="X103" s="156"/>
      <c r="Y103" s="105"/>
      <c r="Z103" s="105"/>
    </row>
    <row r="104" spans="1:26" ht="15.75">
      <c r="A104" s="68">
        <v>99</v>
      </c>
      <c r="B104" s="68"/>
      <c r="C104" s="68"/>
      <c r="D104" s="69"/>
      <c r="E104" s="70"/>
      <c r="F104" s="69"/>
      <c r="G104" s="69"/>
      <c r="H104" s="160"/>
      <c r="I104" s="95"/>
      <c r="J104" s="71"/>
      <c r="K104" s="138"/>
      <c r="L104" s="73"/>
      <c r="M104" s="74"/>
      <c r="N104" s="157"/>
      <c r="O104" s="49"/>
      <c r="P104" s="60"/>
      <c r="Q104" s="49"/>
      <c r="R104" s="49"/>
      <c r="S104" s="104"/>
      <c r="T104" s="76"/>
      <c r="U104" s="77"/>
      <c r="V104" s="77"/>
      <c r="W104" s="97"/>
      <c r="X104" s="156"/>
      <c r="Y104" s="105"/>
      <c r="Z104" s="105"/>
    </row>
    <row r="105" spans="1:26" ht="15.75">
      <c r="A105" s="68">
        <v>100</v>
      </c>
      <c r="B105" s="68"/>
      <c r="C105" s="68"/>
      <c r="D105" s="69"/>
      <c r="E105" s="70"/>
      <c r="F105" s="69"/>
      <c r="G105" s="69"/>
      <c r="H105" s="157"/>
      <c r="I105" s="95"/>
      <c r="J105" s="71"/>
      <c r="K105" s="138"/>
      <c r="L105" s="73"/>
      <c r="M105" s="74"/>
      <c r="N105" s="157"/>
      <c r="O105" s="49"/>
      <c r="P105" s="60"/>
      <c r="Q105" s="49"/>
      <c r="R105" s="49"/>
      <c r="S105" s="104"/>
      <c r="T105" s="76"/>
      <c r="U105" s="77"/>
      <c r="V105" s="77"/>
      <c r="W105" s="97"/>
      <c r="X105" s="156"/>
      <c r="Y105" s="105"/>
      <c r="Z105" s="105"/>
    </row>
    <row r="106" spans="1:26" s="155" customFormat="1" ht="15.75">
      <c r="A106" s="140">
        <v>101</v>
      </c>
      <c r="B106" s="140"/>
      <c r="C106" s="140"/>
      <c r="D106" s="141"/>
      <c r="E106" s="142"/>
      <c r="F106" s="141"/>
      <c r="G106" s="141"/>
      <c r="H106" s="161"/>
      <c r="I106" s="143"/>
      <c r="J106" s="144"/>
      <c r="K106" s="145"/>
      <c r="L106" s="146"/>
      <c r="M106" s="147"/>
      <c r="N106" s="162"/>
      <c r="O106" s="148"/>
      <c r="P106" s="85"/>
      <c r="Q106" s="148"/>
      <c r="R106" s="148"/>
      <c r="S106" s="149"/>
      <c r="T106" s="150"/>
      <c r="U106" s="151"/>
      <c r="V106" s="151"/>
      <c r="W106" s="152"/>
      <c r="X106" s="153"/>
      <c r="Y106" s="154"/>
      <c r="Z106" s="154"/>
    </row>
    <row r="107" spans="1:26" ht="15.75">
      <c r="A107" s="68">
        <v>102</v>
      </c>
      <c r="B107" s="68"/>
      <c r="C107" s="68"/>
      <c r="D107" s="69"/>
      <c r="E107" s="70"/>
      <c r="F107" s="69"/>
      <c r="G107" s="69"/>
      <c r="H107" s="160"/>
      <c r="I107" s="95"/>
      <c r="J107" s="71"/>
      <c r="K107" s="138"/>
      <c r="L107" s="73"/>
      <c r="M107" s="74"/>
      <c r="N107" s="157"/>
      <c r="O107" s="49"/>
      <c r="P107" s="60"/>
      <c r="Q107" s="49"/>
      <c r="R107" s="49"/>
      <c r="S107" s="104"/>
      <c r="T107" s="76"/>
      <c r="U107" s="77"/>
      <c r="V107" s="77"/>
      <c r="W107" s="97"/>
      <c r="X107" s="156"/>
      <c r="Y107" s="105"/>
      <c r="Z107" s="105"/>
    </row>
    <row r="108" spans="1:26" ht="15.75">
      <c r="A108" s="68">
        <v>103</v>
      </c>
      <c r="B108" s="68"/>
      <c r="C108" s="68"/>
      <c r="D108" s="69"/>
      <c r="E108" s="70"/>
      <c r="F108" s="69"/>
      <c r="G108" s="69"/>
      <c r="H108" s="160"/>
      <c r="I108" s="95"/>
      <c r="J108" s="71"/>
      <c r="K108" s="138"/>
      <c r="L108" s="73"/>
      <c r="M108" s="74"/>
      <c r="N108" s="157"/>
      <c r="O108" s="49"/>
      <c r="P108" s="60"/>
      <c r="Q108" s="49"/>
      <c r="R108" s="49"/>
      <c r="S108" s="104"/>
      <c r="T108" s="76"/>
      <c r="U108" s="77"/>
      <c r="V108" s="77"/>
      <c r="W108" s="97"/>
      <c r="X108" s="156"/>
      <c r="Y108" s="105"/>
      <c r="Z108" s="105"/>
    </row>
    <row r="109" spans="1:26" s="155" customFormat="1" ht="15.75">
      <c r="A109" s="140">
        <v>104</v>
      </c>
      <c r="B109" s="140"/>
      <c r="C109" s="140"/>
      <c r="D109" s="141"/>
      <c r="E109" s="142"/>
      <c r="F109" s="141"/>
      <c r="G109" s="141"/>
      <c r="H109" s="161"/>
      <c r="I109" s="143"/>
      <c r="J109" s="144"/>
      <c r="K109" s="145"/>
      <c r="L109" s="146"/>
      <c r="M109" s="147"/>
      <c r="N109" s="162"/>
      <c r="O109" s="148"/>
      <c r="P109" s="85"/>
      <c r="Q109" s="148"/>
      <c r="R109" s="148"/>
      <c r="S109" s="149"/>
      <c r="T109" s="150"/>
      <c r="U109" s="151"/>
      <c r="V109" s="151"/>
      <c r="W109" s="152"/>
      <c r="X109" s="153"/>
      <c r="Y109" s="154"/>
      <c r="Z109" s="154"/>
    </row>
    <row r="110" spans="1:26" ht="15.75">
      <c r="A110" s="68">
        <v>105</v>
      </c>
      <c r="B110" s="68"/>
      <c r="C110" s="68"/>
      <c r="D110" s="69"/>
      <c r="E110" s="70"/>
      <c r="F110" s="69"/>
      <c r="G110" s="69"/>
      <c r="H110" s="160"/>
      <c r="I110" s="95"/>
      <c r="J110" s="71"/>
      <c r="K110" s="138"/>
      <c r="L110" s="73"/>
      <c r="M110" s="74"/>
      <c r="N110" s="157"/>
      <c r="O110" s="49"/>
      <c r="P110" s="60"/>
      <c r="Q110" s="49"/>
      <c r="R110" s="49"/>
      <c r="S110" s="104"/>
      <c r="T110" s="76"/>
      <c r="U110" s="77"/>
      <c r="V110" s="77"/>
      <c r="W110" s="97"/>
      <c r="X110" s="156"/>
      <c r="Y110" s="105"/>
      <c r="Z110" s="105"/>
    </row>
    <row r="111" spans="1:26" s="155" customFormat="1" ht="15.75">
      <c r="A111" s="140">
        <v>106</v>
      </c>
      <c r="B111" s="140"/>
      <c r="C111" s="140"/>
      <c r="D111" s="141"/>
      <c r="E111" s="142"/>
      <c r="F111" s="141"/>
      <c r="G111" s="141"/>
      <c r="H111" s="161"/>
      <c r="I111" s="143"/>
      <c r="J111" s="144"/>
      <c r="K111" s="145"/>
      <c r="L111" s="146"/>
      <c r="M111" s="147"/>
      <c r="N111" s="162"/>
      <c r="O111" s="148"/>
      <c r="P111" s="85"/>
      <c r="Q111" s="148"/>
      <c r="R111" s="148"/>
      <c r="S111" s="149"/>
      <c r="T111" s="150"/>
      <c r="U111" s="151"/>
      <c r="V111" s="151"/>
      <c r="W111" s="152"/>
      <c r="X111" s="153"/>
      <c r="Y111" s="154"/>
      <c r="Z111" s="154"/>
    </row>
    <row r="112" spans="1:26" s="137" customFormat="1" ht="15.75">
      <c r="A112" s="120">
        <v>107</v>
      </c>
      <c r="B112" s="120"/>
      <c r="C112" s="120"/>
      <c r="D112" s="121"/>
      <c r="E112" s="122"/>
      <c r="F112" s="121"/>
      <c r="G112" s="121"/>
      <c r="H112" s="165"/>
      <c r="I112" s="123"/>
      <c r="J112" s="124"/>
      <c r="K112" s="125"/>
      <c r="L112" s="126"/>
      <c r="M112" s="127"/>
      <c r="N112" s="166"/>
      <c r="O112" s="128"/>
      <c r="P112" s="129"/>
      <c r="Q112" s="128"/>
      <c r="R112" s="128"/>
      <c r="S112" s="131"/>
      <c r="T112" s="132"/>
      <c r="U112" s="133"/>
      <c r="V112" s="133"/>
      <c r="W112" s="134"/>
      <c r="X112" s="167"/>
      <c r="Y112" s="136"/>
      <c r="Z112" s="136"/>
    </row>
    <row r="113" spans="1:26" ht="15.75">
      <c r="A113" s="68">
        <v>108</v>
      </c>
      <c r="B113" s="68"/>
      <c r="C113" s="68"/>
      <c r="D113" s="69"/>
      <c r="E113" s="70"/>
      <c r="F113" s="69"/>
      <c r="G113" s="69"/>
      <c r="H113" s="160"/>
      <c r="I113" s="95"/>
      <c r="J113" s="71"/>
      <c r="K113" s="169"/>
      <c r="L113" s="73"/>
      <c r="M113" s="74"/>
      <c r="N113" s="157"/>
      <c r="O113" s="49"/>
      <c r="P113" s="60"/>
      <c r="Q113" s="49"/>
      <c r="R113" s="49"/>
      <c r="S113" s="104"/>
      <c r="T113" s="76"/>
      <c r="U113" s="77"/>
      <c r="V113" s="77"/>
      <c r="W113" s="97"/>
      <c r="X113" s="156"/>
      <c r="Y113" s="105"/>
      <c r="Z113" s="105"/>
    </row>
    <row r="114" spans="1:26" s="155" customFormat="1" ht="15.75">
      <c r="A114" s="140">
        <v>109</v>
      </c>
      <c r="B114" s="140"/>
      <c r="C114" s="140"/>
      <c r="D114" s="141"/>
      <c r="E114" s="142"/>
      <c r="F114" s="141"/>
      <c r="G114" s="141"/>
      <c r="H114" s="161"/>
      <c r="I114" s="143"/>
      <c r="J114" s="144"/>
      <c r="K114" s="145"/>
      <c r="L114" s="146"/>
      <c r="M114" s="147"/>
      <c r="N114" s="162"/>
      <c r="O114" s="148"/>
      <c r="P114" s="85"/>
      <c r="Q114" s="148"/>
      <c r="R114" s="148"/>
      <c r="S114" s="149"/>
      <c r="T114" s="150"/>
      <c r="U114" s="151"/>
      <c r="V114" s="151"/>
      <c r="W114" s="152"/>
      <c r="X114" s="153"/>
      <c r="Y114" s="154"/>
      <c r="Z114" s="154"/>
    </row>
    <row r="115" spans="1:26" ht="15.75">
      <c r="A115" s="68">
        <v>110</v>
      </c>
      <c r="B115" s="68"/>
      <c r="C115" s="68"/>
      <c r="D115" s="69"/>
      <c r="E115" s="70"/>
      <c r="F115" s="69"/>
      <c r="G115" s="69"/>
      <c r="H115" s="160"/>
      <c r="I115" s="95"/>
      <c r="J115" s="71"/>
      <c r="K115" s="138"/>
      <c r="L115" s="73"/>
      <c r="M115" s="74"/>
      <c r="N115" s="157"/>
      <c r="O115" s="49"/>
      <c r="P115" s="60"/>
      <c r="Q115" s="49"/>
      <c r="R115" s="49"/>
      <c r="S115" s="104"/>
      <c r="T115" s="76"/>
      <c r="U115" s="77"/>
      <c r="V115" s="77"/>
      <c r="W115" s="97"/>
      <c r="X115" s="156"/>
      <c r="Y115" s="105"/>
      <c r="Z115" s="105"/>
    </row>
    <row r="116" spans="1:26" ht="15.75">
      <c r="A116" s="68">
        <v>111</v>
      </c>
      <c r="B116" s="68"/>
      <c r="C116" s="68"/>
      <c r="D116" s="69"/>
      <c r="E116" s="70"/>
      <c r="F116" s="69"/>
      <c r="G116" s="69"/>
      <c r="H116" s="157"/>
      <c r="I116" s="95"/>
      <c r="J116" s="71"/>
      <c r="K116" s="138"/>
      <c r="L116" s="73"/>
      <c r="M116" s="74"/>
      <c r="N116" s="157"/>
      <c r="O116" s="49"/>
      <c r="P116" s="60"/>
      <c r="Q116" s="49"/>
      <c r="R116" s="49"/>
      <c r="S116" s="104"/>
      <c r="T116" s="76"/>
      <c r="U116" s="77"/>
      <c r="V116" s="77"/>
      <c r="W116" s="97"/>
      <c r="X116" s="156"/>
      <c r="Y116" s="105"/>
      <c r="Z116" s="105"/>
    </row>
    <row r="117" spans="1:26" s="155" customFormat="1" ht="15.75">
      <c r="A117" s="140">
        <v>112</v>
      </c>
      <c r="B117" s="140"/>
      <c r="C117" s="140"/>
      <c r="D117" s="141"/>
      <c r="E117" s="142"/>
      <c r="F117" s="141"/>
      <c r="G117" s="141"/>
      <c r="H117" s="161"/>
      <c r="I117" s="143"/>
      <c r="J117" s="144"/>
      <c r="K117" s="145"/>
      <c r="L117" s="146"/>
      <c r="M117" s="147"/>
      <c r="N117" s="162"/>
      <c r="O117" s="148"/>
      <c r="P117" s="85"/>
      <c r="Q117" s="148"/>
      <c r="R117" s="148"/>
      <c r="S117" s="149"/>
      <c r="T117" s="150"/>
      <c r="U117" s="151"/>
      <c r="V117" s="151"/>
      <c r="W117" s="152"/>
      <c r="X117" s="153"/>
      <c r="Y117" s="154"/>
      <c r="Z117" s="154"/>
    </row>
    <row r="118" spans="1:26" ht="15.75">
      <c r="A118" s="68">
        <v>113</v>
      </c>
      <c r="B118" s="68"/>
      <c r="C118" s="68"/>
      <c r="D118" s="69"/>
      <c r="E118" s="70"/>
      <c r="F118" s="69"/>
      <c r="G118" s="69"/>
      <c r="H118" s="160"/>
      <c r="I118" s="95"/>
      <c r="J118" s="71"/>
      <c r="K118" s="138"/>
      <c r="L118" s="73"/>
      <c r="M118" s="74"/>
      <c r="N118" s="157"/>
      <c r="O118" s="49"/>
      <c r="P118" s="60"/>
      <c r="Q118" s="49"/>
      <c r="R118" s="49"/>
      <c r="S118" s="104"/>
      <c r="T118" s="76"/>
      <c r="U118" s="77"/>
      <c r="V118" s="77"/>
      <c r="W118" s="97"/>
      <c r="X118" s="156"/>
      <c r="Y118" s="105"/>
      <c r="Z118" s="105"/>
    </row>
    <row r="119" spans="1:26" ht="15.75">
      <c r="A119" s="68">
        <v>114</v>
      </c>
      <c r="B119" s="68"/>
      <c r="C119" s="68"/>
      <c r="D119" s="69"/>
      <c r="E119" s="70"/>
      <c r="F119" s="69"/>
      <c r="G119" s="69"/>
      <c r="H119" s="160"/>
      <c r="I119" s="95"/>
      <c r="J119" s="170"/>
      <c r="K119" s="138"/>
      <c r="L119" s="73"/>
      <c r="M119" s="74"/>
      <c r="N119" s="157"/>
      <c r="O119" s="49"/>
      <c r="P119" s="60"/>
      <c r="Q119" s="49"/>
      <c r="R119" s="49"/>
      <c r="S119" s="104"/>
      <c r="T119" s="76"/>
      <c r="U119" s="77"/>
      <c r="V119" s="77"/>
      <c r="W119" s="97"/>
      <c r="X119" s="156"/>
      <c r="Y119" s="105"/>
      <c r="Z119" s="105"/>
    </row>
    <row r="120" spans="1:26" ht="15.75">
      <c r="A120" s="68">
        <v>115</v>
      </c>
      <c r="B120" s="68"/>
      <c r="C120" s="68"/>
      <c r="D120" s="69"/>
      <c r="E120" s="70"/>
      <c r="F120" s="69"/>
      <c r="G120" s="69"/>
      <c r="H120" s="157"/>
      <c r="I120" s="95"/>
      <c r="J120" s="71"/>
      <c r="K120" s="138"/>
      <c r="L120" s="73"/>
      <c r="M120" s="74"/>
      <c r="N120" s="157"/>
      <c r="O120" s="49"/>
      <c r="P120" s="60"/>
      <c r="Q120" s="49"/>
      <c r="R120" s="49"/>
      <c r="S120" s="104"/>
      <c r="T120" s="76"/>
      <c r="U120" s="77"/>
      <c r="V120" s="77"/>
      <c r="W120" s="97"/>
      <c r="X120" s="156"/>
      <c r="Y120" s="105"/>
      <c r="Z120" s="105"/>
    </row>
    <row r="121" spans="1:26" ht="15.75">
      <c r="A121" s="68">
        <v>116</v>
      </c>
      <c r="B121" s="68"/>
      <c r="C121" s="68"/>
      <c r="D121" s="69"/>
      <c r="E121" s="70"/>
      <c r="F121" s="69"/>
      <c r="G121" s="69"/>
      <c r="H121" s="160"/>
      <c r="I121" s="95"/>
      <c r="J121" s="71"/>
      <c r="K121" s="138"/>
      <c r="L121" s="73"/>
      <c r="M121" s="74"/>
      <c r="N121" s="157"/>
      <c r="O121" s="49"/>
      <c r="P121" s="60"/>
      <c r="Q121" s="49"/>
      <c r="R121" s="49"/>
      <c r="S121" s="104"/>
      <c r="T121" s="76"/>
      <c r="U121" s="77"/>
      <c r="V121" s="77"/>
      <c r="W121" s="97"/>
      <c r="X121" s="156"/>
      <c r="Y121" s="105"/>
      <c r="Z121" s="105"/>
    </row>
    <row r="122" spans="1:26" ht="15.75">
      <c r="A122" s="68">
        <v>117</v>
      </c>
      <c r="B122" s="68"/>
      <c r="C122" s="68"/>
      <c r="D122" s="69"/>
      <c r="E122" s="70"/>
      <c r="F122" s="69"/>
      <c r="G122" s="69"/>
      <c r="H122" s="160"/>
      <c r="I122" s="95"/>
      <c r="J122" s="71"/>
      <c r="K122" s="169"/>
      <c r="L122" s="73"/>
      <c r="M122" s="74"/>
      <c r="N122" s="157"/>
      <c r="O122" s="49"/>
      <c r="P122" s="60"/>
      <c r="Q122" s="49"/>
      <c r="R122" s="49"/>
      <c r="S122" s="104"/>
      <c r="T122" s="76"/>
      <c r="U122" s="77"/>
      <c r="V122" s="77"/>
      <c r="W122" s="97"/>
      <c r="X122" s="156"/>
      <c r="Y122" s="105"/>
      <c r="Z122" s="105"/>
    </row>
    <row r="123" spans="1:26" s="155" customFormat="1" ht="15.75">
      <c r="A123" s="140">
        <v>118</v>
      </c>
      <c r="B123" s="140"/>
      <c r="C123" s="140"/>
      <c r="D123" s="141"/>
      <c r="E123" s="142"/>
      <c r="F123" s="141"/>
      <c r="G123" s="141"/>
      <c r="H123" s="161"/>
      <c r="I123" s="143"/>
      <c r="J123" s="144"/>
      <c r="K123" s="145"/>
      <c r="L123" s="146"/>
      <c r="M123" s="147"/>
      <c r="N123" s="162"/>
      <c r="O123" s="148"/>
      <c r="P123" s="85"/>
      <c r="Q123" s="148"/>
      <c r="R123" s="148"/>
      <c r="S123" s="149"/>
      <c r="T123" s="150"/>
      <c r="U123" s="151"/>
      <c r="V123" s="151"/>
      <c r="W123" s="152"/>
      <c r="X123" s="153"/>
      <c r="Y123" s="154"/>
      <c r="Z123" s="154"/>
    </row>
    <row r="124" spans="1:26" ht="15.75">
      <c r="A124" s="68">
        <v>119</v>
      </c>
      <c r="B124" s="68"/>
      <c r="C124" s="68"/>
      <c r="D124" s="69"/>
      <c r="E124" s="70"/>
      <c r="F124" s="69"/>
      <c r="G124" s="69"/>
      <c r="H124" s="160"/>
      <c r="I124" s="95"/>
      <c r="J124" s="71"/>
      <c r="K124" s="138"/>
      <c r="L124" s="73"/>
      <c r="M124" s="74"/>
      <c r="N124" s="157"/>
      <c r="O124" s="49"/>
      <c r="P124" s="60"/>
      <c r="Q124" s="49"/>
      <c r="R124" s="49"/>
      <c r="S124" s="104"/>
      <c r="T124" s="76"/>
      <c r="U124" s="77"/>
      <c r="V124" s="77"/>
      <c r="W124" s="97"/>
      <c r="X124" s="156"/>
      <c r="Y124" s="105"/>
      <c r="Z124" s="105"/>
    </row>
    <row r="125" spans="1:26" ht="15.75">
      <c r="A125" s="68">
        <v>120</v>
      </c>
      <c r="B125" s="68"/>
      <c r="C125" s="68"/>
      <c r="D125" s="69"/>
      <c r="E125" s="70"/>
      <c r="F125" s="69"/>
      <c r="G125" s="69"/>
      <c r="H125" s="160"/>
      <c r="I125" s="95"/>
      <c r="J125" s="71"/>
      <c r="K125" s="138"/>
      <c r="L125" s="73"/>
      <c r="M125" s="74"/>
      <c r="N125" s="157"/>
      <c r="O125" s="49"/>
      <c r="P125" s="60"/>
      <c r="Q125" s="49"/>
      <c r="R125" s="49"/>
      <c r="S125" s="104"/>
      <c r="T125" s="76"/>
      <c r="U125" s="77"/>
      <c r="V125" s="77"/>
      <c r="W125" s="97"/>
      <c r="X125" s="156"/>
      <c r="Y125" s="105"/>
      <c r="Z125" s="105"/>
    </row>
    <row r="126" spans="1:26" ht="15.75">
      <c r="A126" s="68">
        <v>121</v>
      </c>
      <c r="B126" s="68"/>
      <c r="C126" s="68"/>
      <c r="D126" s="69"/>
      <c r="E126" s="70"/>
      <c r="F126" s="69"/>
      <c r="G126" s="69"/>
      <c r="H126" s="160"/>
      <c r="I126" s="95"/>
      <c r="J126" s="71"/>
      <c r="K126" s="138"/>
      <c r="L126" s="73"/>
      <c r="M126" s="74"/>
      <c r="N126" s="157"/>
      <c r="O126" s="49"/>
      <c r="P126" s="60"/>
      <c r="Q126" s="49"/>
      <c r="R126" s="49"/>
      <c r="S126" s="104"/>
      <c r="T126" s="76"/>
      <c r="U126" s="77"/>
      <c r="V126" s="77"/>
      <c r="W126" s="97"/>
      <c r="X126" s="156"/>
      <c r="Y126" s="105"/>
      <c r="Z126" s="105"/>
    </row>
    <row r="127" spans="1:26" ht="15.75">
      <c r="A127" s="68">
        <v>122</v>
      </c>
      <c r="B127" s="68"/>
      <c r="C127" s="68"/>
      <c r="D127" s="69"/>
      <c r="E127" s="70"/>
      <c r="F127" s="69"/>
      <c r="G127" s="69"/>
      <c r="H127" s="160"/>
      <c r="I127" s="95"/>
      <c r="J127" s="71"/>
      <c r="K127" s="138"/>
      <c r="L127" s="73"/>
      <c r="M127" s="74"/>
      <c r="N127" s="157"/>
      <c r="O127" s="49"/>
      <c r="P127" s="60"/>
      <c r="Q127" s="49"/>
      <c r="R127" s="49"/>
      <c r="S127" s="104"/>
      <c r="T127" s="76"/>
      <c r="U127" s="77"/>
      <c r="V127" s="77"/>
      <c r="W127" s="97"/>
      <c r="X127" s="156"/>
      <c r="Y127" s="105"/>
      <c r="Z127" s="105"/>
    </row>
    <row r="128" spans="1:26" ht="15.75">
      <c r="A128" s="68">
        <v>123</v>
      </c>
      <c r="B128" s="68"/>
      <c r="C128" s="68"/>
      <c r="D128" s="69"/>
      <c r="E128" s="70"/>
      <c r="F128" s="69"/>
      <c r="G128" s="69"/>
      <c r="H128" s="160"/>
      <c r="I128" s="95"/>
      <c r="J128" s="71"/>
      <c r="K128" s="138"/>
      <c r="L128" s="73"/>
      <c r="M128" s="74"/>
      <c r="N128" s="157"/>
      <c r="O128" s="49"/>
      <c r="P128" s="60"/>
      <c r="Q128" s="49"/>
      <c r="R128" s="49"/>
      <c r="S128" s="104"/>
      <c r="T128" s="76"/>
      <c r="U128" s="77"/>
      <c r="V128" s="77"/>
      <c r="W128" s="97"/>
      <c r="X128" s="156"/>
      <c r="Y128" s="105"/>
      <c r="Z128" s="105"/>
    </row>
    <row r="129" spans="1:26" s="137" customFormat="1" ht="15.75">
      <c r="A129" s="120">
        <v>124</v>
      </c>
      <c r="B129" s="120"/>
      <c r="C129" s="120"/>
      <c r="D129" s="121"/>
      <c r="E129" s="122"/>
      <c r="F129" s="121"/>
      <c r="G129" s="121"/>
      <c r="H129" s="165"/>
      <c r="I129" s="123"/>
      <c r="J129" s="124"/>
      <c r="K129" s="125"/>
      <c r="L129" s="126"/>
      <c r="M129" s="127"/>
      <c r="N129" s="166"/>
      <c r="O129" s="128"/>
      <c r="P129" s="129"/>
      <c r="Q129" s="128"/>
      <c r="R129" s="128"/>
      <c r="S129" s="131"/>
      <c r="T129" s="132"/>
      <c r="U129" s="133"/>
      <c r="V129" s="133"/>
      <c r="W129" s="134"/>
      <c r="X129" s="167"/>
      <c r="Y129" s="136"/>
      <c r="Z129" s="136"/>
    </row>
    <row r="130" spans="1:26" ht="15.75">
      <c r="A130" s="68">
        <v>125</v>
      </c>
      <c r="B130" s="68"/>
      <c r="C130" s="68"/>
      <c r="D130" s="69"/>
      <c r="E130" s="70"/>
      <c r="F130" s="69"/>
      <c r="G130" s="69"/>
      <c r="H130" s="160"/>
      <c r="I130" s="95"/>
      <c r="J130" s="71"/>
      <c r="K130" s="138"/>
      <c r="L130" s="73"/>
      <c r="M130" s="74"/>
      <c r="N130" s="157"/>
      <c r="O130" s="49"/>
      <c r="P130" s="60"/>
      <c r="Q130" s="49"/>
      <c r="R130" s="49"/>
      <c r="S130" s="104"/>
      <c r="T130" s="76"/>
      <c r="U130" s="77"/>
      <c r="V130" s="77"/>
      <c r="W130" s="97"/>
      <c r="X130" s="156"/>
      <c r="Y130" s="105"/>
      <c r="Z130" s="105"/>
    </row>
    <row r="131" spans="1:26" ht="15.75">
      <c r="A131" s="68">
        <v>126</v>
      </c>
      <c r="B131" s="68"/>
      <c r="C131" s="68"/>
      <c r="D131" s="69"/>
      <c r="E131" s="70"/>
      <c r="F131" s="69"/>
      <c r="G131" s="69"/>
      <c r="H131" s="160"/>
      <c r="I131" s="95"/>
      <c r="J131" s="71"/>
      <c r="K131" s="138"/>
      <c r="L131" s="73"/>
      <c r="M131" s="74"/>
      <c r="N131" s="157"/>
      <c r="O131" s="49"/>
      <c r="P131" s="60"/>
      <c r="Q131" s="49"/>
      <c r="R131" s="49"/>
      <c r="S131" s="104"/>
      <c r="T131" s="76"/>
      <c r="U131" s="77"/>
      <c r="V131" s="77"/>
      <c r="W131" s="97"/>
      <c r="X131" s="156"/>
      <c r="Y131" s="105"/>
      <c r="Z131" s="105"/>
    </row>
    <row r="132" spans="1:26" ht="15.75">
      <c r="A132" s="68">
        <v>127</v>
      </c>
      <c r="B132" s="68"/>
      <c r="C132" s="68"/>
      <c r="D132" s="69"/>
      <c r="E132" s="70"/>
      <c r="F132" s="69"/>
      <c r="G132" s="69"/>
      <c r="H132" s="160"/>
      <c r="I132" s="95"/>
      <c r="J132" s="71"/>
      <c r="K132" s="138"/>
      <c r="L132" s="73"/>
      <c r="M132" s="74"/>
      <c r="N132" s="157"/>
      <c r="O132" s="49"/>
      <c r="P132" s="60"/>
      <c r="Q132" s="49"/>
      <c r="R132" s="49"/>
      <c r="S132" s="104"/>
      <c r="T132" s="76"/>
      <c r="U132" s="77"/>
      <c r="V132" s="77"/>
      <c r="W132" s="97"/>
      <c r="X132" s="156"/>
      <c r="Y132" s="105"/>
      <c r="Z132" s="105"/>
    </row>
    <row r="133" spans="1:26" ht="15.75">
      <c r="A133" s="68">
        <v>128</v>
      </c>
      <c r="B133" s="68"/>
      <c r="C133" s="68"/>
      <c r="D133" s="69"/>
      <c r="E133" s="70"/>
      <c r="F133" s="69"/>
      <c r="G133" s="69"/>
      <c r="H133" s="160"/>
      <c r="I133" s="95"/>
      <c r="J133" s="71"/>
      <c r="K133" s="138"/>
      <c r="L133" s="73"/>
      <c r="M133" s="74"/>
      <c r="N133" s="157"/>
      <c r="O133" s="49"/>
      <c r="P133" s="60"/>
      <c r="Q133" s="49"/>
      <c r="R133" s="49"/>
      <c r="S133" s="104"/>
      <c r="T133" s="76"/>
      <c r="U133" s="77"/>
      <c r="V133" s="77"/>
      <c r="W133" s="97"/>
      <c r="X133" s="156"/>
      <c r="Y133" s="105"/>
      <c r="Z133" s="105"/>
    </row>
    <row r="134" spans="1:26" ht="15.75">
      <c r="A134" s="68">
        <v>129</v>
      </c>
      <c r="B134" s="68"/>
      <c r="C134" s="68"/>
      <c r="D134" s="69"/>
      <c r="E134" s="70"/>
      <c r="F134" s="69"/>
      <c r="G134" s="69"/>
      <c r="H134" s="160"/>
      <c r="I134" s="95"/>
      <c r="J134" s="71"/>
      <c r="K134" s="138"/>
      <c r="L134" s="73"/>
      <c r="M134" s="74"/>
      <c r="N134" s="157"/>
      <c r="O134" s="49"/>
      <c r="P134" s="60"/>
      <c r="Q134" s="49"/>
      <c r="R134" s="49"/>
      <c r="S134" s="104"/>
      <c r="T134" s="76"/>
      <c r="U134" s="77"/>
      <c r="V134" s="77"/>
      <c r="W134" s="97"/>
      <c r="X134" s="156"/>
      <c r="Y134" s="105"/>
      <c r="Z134" s="105"/>
    </row>
    <row r="135" spans="1:26" ht="15.75">
      <c r="A135" s="68">
        <v>130</v>
      </c>
      <c r="B135" s="68"/>
      <c r="C135" s="68"/>
      <c r="D135" s="69"/>
      <c r="E135" s="70"/>
      <c r="F135" s="69"/>
      <c r="G135" s="69"/>
      <c r="H135" s="160"/>
      <c r="I135" s="95"/>
      <c r="J135" s="71"/>
      <c r="K135" s="169"/>
      <c r="L135" s="73"/>
      <c r="M135" s="74"/>
      <c r="N135" s="157"/>
      <c r="O135" s="49"/>
      <c r="P135" s="60"/>
      <c r="Q135" s="49"/>
      <c r="R135" s="49"/>
      <c r="S135" s="104"/>
      <c r="T135" s="76"/>
      <c r="U135" s="77"/>
      <c r="V135" s="77"/>
      <c r="W135" s="97"/>
      <c r="X135" s="156"/>
      <c r="Y135" s="105"/>
      <c r="Z135" s="105"/>
    </row>
    <row r="136" spans="1:26" ht="15.75">
      <c r="A136" s="68">
        <v>131</v>
      </c>
      <c r="B136" s="68"/>
      <c r="C136" s="68"/>
      <c r="D136" s="69"/>
      <c r="E136" s="70"/>
      <c r="F136" s="69"/>
      <c r="G136" s="69"/>
      <c r="H136" s="160"/>
      <c r="I136" s="95"/>
      <c r="J136" s="71"/>
      <c r="K136" s="169"/>
      <c r="L136" s="73"/>
      <c r="M136" s="74"/>
      <c r="N136" s="157"/>
      <c r="O136" s="49"/>
      <c r="P136" s="60"/>
      <c r="Q136" s="49"/>
      <c r="R136" s="49"/>
      <c r="S136" s="104"/>
      <c r="T136" s="76"/>
      <c r="U136" s="77"/>
      <c r="V136" s="77"/>
      <c r="W136" s="97"/>
      <c r="X136" s="156"/>
      <c r="Y136" s="105"/>
      <c r="Z136" s="105"/>
    </row>
    <row r="137" spans="1:26" ht="15.75">
      <c r="A137" s="68">
        <v>132</v>
      </c>
      <c r="B137" s="68"/>
      <c r="C137" s="68"/>
      <c r="D137" s="69"/>
      <c r="E137" s="70"/>
      <c r="F137" s="69"/>
      <c r="G137" s="69"/>
      <c r="H137" s="157"/>
      <c r="I137" s="95"/>
      <c r="J137" s="71"/>
      <c r="K137" s="138"/>
      <c r="L137" s="73"/>
      <c r="M137" s="74"/>
      <c r="N137" s="157"/>
      <c r="O137" s="49"/>
      <c r="P137" s="60"/>
      <c r="Q137" s="49"/>
      <c r="R137" s="49"/>
      <c r="S137" s="104"/>
      <c r="T137" s="76"/>
      <c r="U137" s="77"/>
      <c r="V137" s="77"/>
      <c r="W137" s="97"/>
      <c r="X137" s="156"/>
      <c r="Y137" s="105"/>
      <c r="Z137" s="105"/>
    </row>
    <row r="138" spans="1:26" ht="15.75">
      <c r="A138" s="68">
        <v>133</v>
      </c>
      <c r="B138" s="68"/>
      <c r="C138" s="68"/>
      <c r="D138" s="69"/>
      <c r="E138" s="70"/>
      <c r="F138" s="69"/>
      <c r="G138" s="69"/>
      <c r="H138" s="157"/>
      <c r="I138" s="95"/>
      <c r="J138" s="71"/>
      <c r="K138" s="138"/>
      <c r="L138" s="73"/>
      <c r="M138" s="74"/>
      <c r="N138" s="157"/>
      <c r="O138" s="49"/>
      <c r="P138" s="60"/>
      <c r="Q138" s="49"/>
      <c r="R138" s="49"/>
      <c r="S138" s="104"/>
      <c r="T138" s="76"/>
      <c r="U138" s="77"/>
      <c r="V138" s="77"/>
      <c r="W138" s="97"/>
      <c r="X138" s="156"/>
      <c r="Y138" s="105"/>
      <c r="Z138" s="105"/>
    </row>
    <row r="139" spans="1:26" s="155" customFormat="1" ht="15.75">
      <c r="A139" s="140">
        <v>134</v>
      </c>
      <c r="B139" s="140"/>
      <c r="C139" s="140"/>
      <c r="D139" s="141"/>
      <c r="E139" s="142"/>
      <c r="F139" s="141"/>
      <c r="G139" s="141"/>
      <c r="H139" s="161"/>
      <c r="I139" s="143"/>
      <c r="J139" s="144"/>
      <c r="K139" s="145"/>
      <c r="L139" s="146"/>
      <c r="M139" s="147"/>
      <c r="N139" s="162"/>
      <c r="O139" s="148"/>
      <c r="P139" s="85"/>
      <c r="Q139" s="148"/>
      <c r="R139" s="148"/>
      <c r="S139" s="149"/>
      <c r="T139" s="150"/>
      <c r="U139" s="151"/>
      <c r="V139" s="151"/>
      <c r="W139" s="152"/>
      <c r="X139" s="153"/>
      <c r="Y139" s="154"/>
      <c r="Z139" s="154"/>
    </row>
    <row r="140" spans="1:26" ht="15.75">
      <c r="A140" s="68">
        <v>135</v>
      </c>
      <c r="B140" s="68"/>
      <c r="C140" s="68"/>
      <c r="D140" s="69"/>
      <c r="E140" s="70"/>
      <c r="F140" s="69"/>
      <c r="G140" s="69"/>
      <c r="H140" s="160"/>
      <c r="I140" s="95"/>
      <c r="J140" s="71"/>
      <c r="K140" s="138"/>
      <c r="L140" s="73"/>
      <c r="M140" s="74"/>
      <c r="N140" s="157"/>
      <c r="O140" s="49"/>
      <c r="P140" s="60"/>
      <c r="Q140" s="49"/>
      <c r="R140" s="49"/>
      <c r="S140" s="104"/>
      <c r="T140" s="76"/>
      <c r="U140" s="77"/>
      <c r="V140" s="77"/>
      <c r="W140" s="97"/>
      <c r="X140" s="156"/>
      <c r="Y140" s="105"/>
      <c r="Z140" s="105"/>
    </row>
    <row r="141" spans="1:26" ht="15.75">
      <c r="A141" s="68">
        <v>136</v>
      </c>
      <c r="B141" s="68"/>
      <c r="C141" s="68"/>
      <c r="D141" s="69"/>
      <c r="E141" s="70"/>
      <c r="F141" s="69"/>
      <c r="G141" s="69"/>
      <c r="H141" s="160"/>
      <c r="I141" s="95"/>
      <c r="J141" s="71"/>
      <c r="K141" s="138"/>
      <c r="L141" s="73"/>
      <c r="M141" s="74"/>
      <c r="N141" s="157"/>
      <c r="O141" s="49"/>
      <c r="P141" s="60"/>
      <c r="Q141" s="49"/>
      <c r="R141" s="49"/>
      <c r="S141" s="104"/>
      <c r="T141" s="76"/>
      <c r="U141" s="77"/>
      <c r="V141" s="77"/>
      <c r="W141" s="97"/>
      <c r="X141" s="156"/>
      <c r="Y141" s="105"/>
      <c r="Z141" s="105"/>
    </row>
    <row r="142" spans="1:26" ht="15.75">
      <c r="A142" s="68">
        <v>137</v>
      </c>
      <c r="B142" s="68"/>
      <c r="C142" s="68"/>
      <c r="D142" s="69"/>
      <c r="E142" s="70"/>
      <c r="F142" s="69"/>
      <c r="G142" s="69"/>
      <c r="H142" s="160"/>
      <c r="I142" s="95"/>
      <c r="J142" s="71"/>
      <c r="K142" s="138"/>
      <c r="L142" s="73"/>
      <c r="M142" s="74"/>
      <c r="N142" s="157"/>
      <c r="O142" s="49"/>
      <c r="P142" s="60"/>
      <c r="Q142" s="49"/>
      <c r="R142" s="49"/>
      <c r="S142" s="104"/>
      <c r="T142" s="76"/>
      <c r="U142" s="77"/>
      <c r="V142" s="77"/>
      <c r="W142" s="97"/>
      <c r="X142" s="156"/>
      <c r="Y142" s="105"/>
      <c r="Z142" s="105"/>
    </row>
    <row r="143" spans="1:26" ht="15.75">
      <c r="A143" s="68">
        <v>138</v>
      </c>
      <c r="B143" s="68"/>
      <c r="C143" s="68"/>
      <c r="D143" s="69"/>
      <c r="E143" s="70"/>
      <c r="F143" s="69"/>
      <c r="G143" s="69"/>
      <c r="H143" s="157"/>
      <c r="I143" s="95"/>
      <c r="J143" s="71"/>
      <c r="K143" s="138"/>
      <c r="L143" s="73"/>
      <c r="M143" s="74"/>
      <c r="N143" s="157"/>
      <c r="O143" s="49"/>
      <c r="P143" s="60"/>
      <c r="Q143" s="49"/>
      <c r="R143" s="49"/>
      <c r="S143" s="104"/>
      <c r="T143" s="76"/>
      <c r="U143" s="77"/>
      <c r="V143" s="77"/>
      <c r="W143" s="97"/>
      <c r="X143" s="156"/>
      <c r="Y143" s="105"/>
      <c r="Z143" s="105"/>
    </row>
    <row r="144" spans="1:26" s="155" customFormat="1" ht="15.75">
      <c r="A144" s="140">
        <v>139</v>
      </c>
      <c r="B144" s="140"/>
      <c r="C144" s="140"/>
      <c r="D144" s="141"/>
      <c r="E144" s="142"/>
      <c r="F144" s="141"/>
      <c r="G144" s="141"/>
      <c r="H144" s="161"/>
      <c r="I144" s="143"/>
      <c r="J144" s="144"/>
      <c r="K144" s="145"/>
      <c r="L144" s="146"/>
      <c r="M144" s="147"/>
      <c r="N144" s="162"/>
      <c r="O144" s="148"/>
      <c r="P144" s="85"/>
      <c r="Q144" s="148"/>
      <c r="R144" s="148"/>
      <c r="S144" s="149"/>
      <c r="T144" s="150"/>
      <c r="U144" s="151"/>
      <c r="V144" s="151"/>
      <c r="W144" s="152"/>
      <c r="X144" s="153"/>
      <c r="Y144" s="154"/>
      <c r="Z144" s="154"/>
    </row>
    <row r="145" spans="1:26" ht="15.75">
      <c r="A145" s="68">
        <v>140</v>
      </c>
      <c r="B145" s="68"/>
      <c r="C145" s="68"/>
      <c r="D145" s="69"/>
      <c r="E145" s="70"/>
      <c r="F145" s="69"/>
      <c r="G145" s="69"/>
      <c r="H145" s="160"/>
      <c r="I145" s="95"/>
      <c r="J145" s="71"/>
      <c r="K145" s="138"/>
      <c r="L145" s="73"/>
      <c r="M145" s="74"/>
      <c r="N145" s="157"/>
      <c r="O145" s="49"/>
      <c r="P145" s="60"/>
      <c r="Q145" s="49"/>
      <c r="R145" s="49"/>
      <c r="S145" s="104"/>
      <c r="T145" s="76"/>
      <c r="U145" s="77"/>
      <c r="V145" s="77"/>
      <c r="W145" s="97"/>
      <c r="X145" s="156"/>
      <c r="Y145" s="105"/>
      <c r="Z145" s="105"/>
    </row>
    <row r="146" spans="1:26" ht="15.75">
      <c r="A146" s="68">
        <v>141</v>
      </c>
      <c r="B146" s="68"/>
      <c r="C146" s="68"/>
      <c r="D146" s="69"/>
      <c r="E146" s="70"/>
      <c r="F146" s="69"/>
      <c r="G146" s="69"/>
      <c r="H146" s="160"/>
      <c r="I146" s="95"/>
      <c r="J146" s="71"/>
      <c r="K146" s="138"/>
      <c r="L146" s="73"/>
      <c r="M146" s="74"/>
      <c r="N146" s="157"/>
      <c r="O146" s="49"/>
      <c r="P146" s="60"/>
      <c r="Q146" s="49"/>
      <c r="R146" s="49"/>
      <c r="S146" s="104"/>
      <c r="T146" s="76"/>
      <c r="U146" s="77"/>
      <c r="V146" s="77"/>
      <c r="W146" s="97"/>
      <c r="X146" s="156"/>
      <c r="Y146" s="105"/>
      <c r="Z146" s="105"/>
    </row>
    <row r="147" spans="1:26" ht="15.75">
      <c r="A147" s="68">
        <v>142</v>
      </c>
      <c r="B147" s="68"/>
      <c r="C147" s="68"/>
      <c r="D147" s="69"/>
      <c r="E147" s="70"/>
      <c r="F147" s="69"/>
      <c r="G147" s="69"/>
      <c r="H147" s="160"/>
      <c r="I147" s="95"/>
      <c r="J147" s="71"/>
      <c r="K147" s="169"/>
      <c r="L147" s="73"/>
      <c r="M147" s="74"/>
      <c r="N147" s="157"/>
      <c r="O147" s="49"/>
      <c r="P147" s="60"/>
      <c r="Q147" s="49"/>
      <c r="R147" s="49"/>
      <c r="S147" s="104"/>
      <c r="T147" s="76"/>
      <c r="U147" s="77"/>
      <c r="V147" s="77"/>
      <c r="W147" s="97"/>
      <c r="X147" s="156"/>
      <c r="Y147" s="105"/>
      <c r="Z147" s="105"/>
    </row>
    <row r="148" spans="1:26" ht="15.75">
      <c r="A148" s="68">
        <v>143</v>
      </c>
      <c r="B148" s="68"/>
      <c r="C148" s="68"/>
      <c r="D148" s="69"/>
      <c r="E148" s="70"/>
      <c r="F148" s="69"/>
      <c r="G148" s="69"/>
      <c r="H148" s="160"/>
      <c r="I148" s="95"/>
      <c r="J148" s="71"/>
      <c r="K148" s="138"/>
      <c r="L148" s="73"/>
      <c r="M148" s="74"/>
      <c r="N148" s="157"/>
      <c r="O148" s="49"/>
      <c r="P148" s="60"/>
      <c r="Q148" s="49"/>
      <c r="R148" s="49"/>
      <c r="S148" s="104"/>
      <c r="T148" s="76"/>
      <c r="U148" s="77"/>
      <c r="V148" s="77"/>
      <c r="W148" s="97"/>
      <c r="X148" s="156"/>
      <c r="Y148" s="105"/>
      <c r="Z148" s="105"/>
    </row>
    <row r="149" spans="1:26" ht="15.75">
      <c r="A149" s="68">
        <v>144</v>
      </c>
      <c r="B149" s="68"/>
      <c r="C149" s="68"/>
      <c r="D149" s="69"/>
      <c r="E149" s="70"/>
      <c r="F149" s="69"/>
      <c r="G149" s="69"/>
      <c r="H149" s="160"/>
      <c r="I149" s="95"/>
      <c r="J149" s="71"/>
      <c r="K149" s="138"/>
      <c r="L149" s="73"/>
      <c r="M149" s="74"/>
      <c r="N149" s="157"/>
      <c r="O149" s="49"/>
      <c r="P149" s="60"/>
      <c r="Q149" s="49"/>
      <c r="R149" s="49"/>
      <c r="S149" s="104"/>
      <c r="T149" s="76"/>
      <c r="U149" s="77"/>
      <c r="V149" s="77"/>
      <c r="W149" s="97"/>
      <c r="X149" s="156"/>
      <c r="Y149" s="105"/>
      <c r="Z149" s="105"/>
    </row>
    <row r="150" spans="1:26" s="155" customFormat="1" ht="15.75">
      <c r="A150" s="140">
        <v>145</v>
      </c>
      <c r="B150" s="140"/>
      <c r="C150" s="140"/>
      <c r="D150" s="141"/>
      <c r="E150" s="142"/>
      <c r="F150" s="141"/>
      <c r="G150" s="141"/>
      <c r="H150" s="161"/>
      <c r="I150" s="143"/>
      <c r="J150" s="144"/>
      <c r="K150" s="145"/>
      <c r="L150" s="146"/>
      <c r="M150" s="147"/>
      <c r="N150" s="162"/>
      <c r="O150" s="148"/>
      <c r="P150" s="85"/>
      <c r="Q150" s="148"/>
      <c r="R150" s="148"/>
      <c r="S150" s="149"/>
      <c r="T150" s="150"/>
      <c r="U150" s="151"/>
      <c r="V150" s="151"/>
      <c r="W150" s="152"/>
      <c r="X150" s="153"/>
      <c r="Y150" s="154"/>
      <c r="Z150" s="154"/>
    </row>
    <row r="151" spans="1:26" s="137" customFormat="1" ht="15.75">
      <c r="A151" s="120">
        <v>146</v>
      </c>
      <c r="B151" s="120"/>
      <c r="C151" s="120"/>
      <c r="D151" s="121"/>
      <c r="E151" s="122"/>
      <c r="F151" s="121"/>
      <c r="G151" s="121"/>
      <c r="H151" s="165"/>
      <c r="I151" s="123"/>
      <c r="J151" s="124"/>
      <c r="K151" s="125"/>
      <c r="L151" s="126"/>
      <c r="M151" s="127"/>
      <c r="N151" s="166"/>
      <c r="O151" s="128"/>
      <c r="P151" s="129"/>
      <c r="Q151" s="128"/>
      <c r="R151" s="128"/>
      <c r="S151" s="131"/>
      <c r="T151" s="132"/>
      <c r="U151" s="133"/>
      <c r="V151" s="133"/>
      <c r="W151" s="134"/>
      <c r="X151" s="167"/>
      <c r="Y151" s="136"/>
      <c r="Z151" s="136"/>
    </row>
    <row r="152" spans="1:26" ht="15.75">
      <c r="A152" s="68">
        <v>147</v>
      </c>
      <c r="B152" s="68"/>
      <c r="C152" s="68"/>
      <c r="D152" s="69"/>
      <c r="E152" s="70"/>
      <c r="F152" s="69"/>
      <c r="G152" s="69"/>
      <c r="H152" s="160"/>
      <c r="I152" s="95"/>
      <c r="J152" s="71"/>
      <c r="K152" s="138"/>
      <c r="L152" s="73"/>
      <c r="M152" s="74"/>
      <c r="N152" s="157"/>
      <c r="O152" s="49"/>
      <c r="P152" s="60"/>
      <c r="Q152" s="49"/>
      <c r="R152" s="49"/>
      <c r="S152" s="104"/>
      <c r="T152" s="76"/>
      <c r="U152" s="77"/>
      <c r="V152" s="77"/>
      <c r="W152" s="97"/>
      <c r="X152" s="156"/>
      <c r="Y152" s="105"/>
      <c r="Z152" s="105"/>
    </row>
    <row r="153" spans="1:26" s="155" customFormat="1" ht="15.75">
      <c r="A153" s="140">
        <v>149</v>
      </c>
      <c r="B153" s="140"/>
      <c r="C153" s="140"/>
      <c r="D153" s="141"/>
      <c r="E153" s="142"/>
      <c r="F153" s="141"/>
      <c r="G153" s="141"/>
      <c r="H153" s="161"/>
      <c r="I153" s="143"/>
      <c r="J153" s="144"/>
      <c r="K153" s="145"/>
      <c r="L153" s="146"/>
      <c r="M153" s="147"/>
      <c r="N153" s="162"/>
      <c r="O153" s="148"/>
      <c r="P153" s="85"/>
      <c r="Q153" s="148"/>
      <c r="R153" s="148"/>
      <c r="S153" s="149"/>
      <c r="T153" s="150"/>
      <c r="U153" s="151"/>
      <c r="V153" s="151"/>
      <c r="W153" s="152"/>
      <c r="X153" s="153"/>
      <c r="Y153" s="154"/>
      <c r="Z153" s="154"/>
    </row>
    <row r="154" spans="1:26" s="155" customFormat="1" ht="15.75">
      <c r="A154" s="140">
        <v>150</v>
      </c>
      <c r="B154" s="140"/>
      <c r="C154" s="140"/>
      <c r="D154" s="141"/>
      <c r="E154" s="142"/>
      <c r="F154" s="141"/>
      <c r="G154" s="141"/>
      <c r="H154" s="161"/>
      <c r="I154" s="143"/>
      <c r="J154" s="144"/>
      <c r="K154" s="145"/>
      <c r="L154" s="146"/>
      <c r="M154" s="147"/>
      <c r="N154" s="162"/>
      <c r="O154" s="148"/>
      <c r="P154" s="85"/>
      <c r="Q154" s="148"/>
      <c r="R154" s="148"/>
      <c r="S154" s="149"/>
      <c r="T154" s="150"/>
      <c r="U154" s="151"/>
      <c r="V154" s="151"/>
      <c r="W154" s="152"/>
      <c r="X154" s="153"/>
      <c r="Y154" s="154"/>
      <c r="Z154" s="154"/>
    </row>
    <row r="155" spans="1:26" ht="15.75">
      <c r="A155" s="68">
        <v>151</v>
      </c>
      <c r="B155" s="68"/>
      <c r="C155" s="68"/>
      <c r="D155" s="69"/>
      <c r="E155" s="70"/>
      <c r="F155" s="69"/>
      <c r="G155" s="69"/>
      <c r="H155" s="160"/>
      <c r="I155" s="95"/>
      <c r="J155" s="71"/>
      <c r="K155" s="138"/>
      <c r="L155" s="73"/>
      <c r="M155" s="74"/>
      <c r="N155" s="157"/>
      <c r="O155" s="49"/>
      <c r="P155" s="60"/>
      <c r="Q155" s="49"/>
      <c r="R155" s="49"/>
      <c r="S155" s="104"/>
      <c r="T155" s="76"/>
      <c r="U155" s="77"/>
      <c r="V155" s="77"/>
      <c r="W155" s="97"/>
      <c r="X155" s="156"/>
      <c r="Y155" s="105"/>
      <c r="Z155" s="105"/>
    </row>
    <row r="156" spans="1:26" ht="15.75">
      <c r="A156" s="68">
        <v>152</v>
      </c>
      <c r="B156" s="68"/>
      <c r="C156" s="68"/>
      <c r="D156" s="69"/>
      <c r="E156" s="70"/>
      <c r="F156" s="69"/>
      <c r="G156" s="69"/>
      <c r="H156" s="160"/>
      <c r="I156" s="95"/>
      <c r="J156" s="71"/>
      <c r="K156" s="138"/>
      <c r="L156" s="73"/>
      <c r="M156" s="74"/>
      <c r="N156" s="157"/>
      <c r="O156" s="49"/>
      <c r="P156" s="60"/>
      <c r="Q156" s="49"/>
      <c r="R156" s="49"/>
      <c r="S156" s="104"/>
      <c r="T156" s="76"/>
      <c r="U156" s="77"/>
      <c r="V156" s="77"/>
      <c r="W156" s="97"/>
      <c r="X156" s="156"/>
      <c r="Y156" s="105"/>
      <c r="Z156" s="105"/>
    </row>
    <row r="157" spans="1:26" ht="15.75">
      <c r="A157" s="68">
        <v>153</v>
      </c>
      <c r="B157" s="68"/>
      <c r="C157" s="68"/>
      <c r="D157" s="69"/>
      <c r="E157" s="70"/>
      <c r="F157" s="69"/>
      <c r="G157" s="69"/>
      <c r="H157" s="160"/>
      <c r="I157" s="95"/>
      <c r="J157" s="71"/>
      <c r="K157" s="138"/>
      <c r="L157" s="73"/>
      <c r="M157" s="74"/>
      <c r="N157" s="157"/>
      <c r="O157" s="49"/>
      <c r="P157" s="60"/>
      <c r="Q157" s="49"/>
      <c r="R157" s="49"/>
      <c r="S157" s="104"/>
      <c r="T157" s="76"/>
      <c r="U157" s="77"/>
      <c r="V157" s="77"/>
      <c r="W157" s="97"/>
      <c r="X157" s="156"/>
      <c r="Y157" s="105"/>
      <c r="Z157" s="105"/>
    </row>
    <row r="158" spans="1:26" ht="15.75">
      <c r="A158" s="68">
        <v>154</v>
      </c>
      <c r="B158" s="68"/>
      <c r="C158" s="68"/>
      <c r="D158" s="69"/>
      <c r="E158" s="70"/>
      <c r="F158" s="69"/>
      <c r="G158" s="69"/>
      <c r="H158" s="160"/>
      <c r="I158" s="95"/>
      <c r="J158" s="71"/>
      <c r="K158" s="138"/>
      <c r="L158" s="73"/>
      <c r="M158" s="74"/>
      <c r="N158" s="157"/>
      <c r="O158" s="49"/>
      <c r="P158" s="60"/>
      <c r="Q158" s="49"/>
      <c r="R158" s="49"/>
      <c r="S158" s="104"/>
      <c r="T158" s="76"/>
      <c r="U158" s="77"/>
      <c r="V158" s="77"/>
      <c r="W158" s="97"/>
      <c r="X158" s="156"/>
      <c r="Y158" s="105"/>
      <c r="Z158" s="105"/>
    </row>
    <row r="159" spans="1:26" ht="15.75">
      <c r="A159" s="68">
        <v>155</v>
      </c>
      <c r="B159" s="68"/>
      <c r="C159" s="68"/>
      <c r="D159" s="69"/>
      <c r="E159" s="70"/>
      <c r="F159" s="69"/>
      <c r="G159" s="69"/>
      <c r="H159" s="160"/>
      <c r="I159" s="95"/>
      <c r="J159" s="71"/>
      <c r="K159" s="138"/>
      <c r="L159" s="73"/>
      <c r="M159" s="74"/>
      <c r="N159" s="157"/>
      <c r="O159" s="49"/>
      <c r="P159" s="60"/>
      <c r="Q159" s="49"/>
      <c r="R159" s="49"/>
      <c r="S159" s="104"/>
      <c r="T159" s="76"/>
      <c r="U159" s="77"/>
      <c r="V159" s="77"/>
      <c r="W159" s="97"/>
      <c r="X159" s="156"/>
      <c r="Y159" s="105"/>
      <c r="Z159" s="105"/>
    </row>
    <row r="160" spans="1:26" ht="15.75">
      <c r="A160" s="68">
        <v>156</v>
      </c>
      <c r="B160" s="68"/>
      <c r="C160" s="68"/>
      <c r="D160" s="69"/>
      <c r="E160" s="70"/>
      <c r="F160" s="69"/>
      <c r="G160" s="69"/>
      <c r="H160" s="160"/>
      <c r="I160" s="95"/>
      <c r="J160" s="71"/>
      <c r="K160" s="138"/>
      <c r="L160" s="73"/>
      <c r="M160" s="74"/>
      <c r="N160" s="157"/>
      <c r="O160" s="49"/>
      <c r="P160" s="60"/>
      <c r="Q160" s="49"/>
      <c r="R160" s="49"/>
      <c r="S160" s="104"/>
      <c r="T160" s="76"/>
      <c r="U160" s="77"/>
      <c r="V160" s="77"/>
      <c r="W160" s="97"/>
      <c r="X160" s="156"/>
      <c r="Y160" s="105"/>
      <c r="Z160" s="105"/>
    </row>
    <row r="161" spans="1:26" s="137" customFormat="1" ht="15.75">
      <c r="A161" s="120">
        <v>157</v>
      </c>
      <c r="B161" s="120"/>
      <c r="C161" s="120"/>
      <c r="D161" s="121"/>
      <c r="E161" s="122"/>
      <c r="F161" s="121"/>
      <c r="G161" s="121"/>
      <c r="H161" s="165"/>
      <c r="I161" s="123"/>
      <c r="J161" s="124"/>
      <c r="K161" s="125"/>
      <c r="L161" s="126"/>
      <c r="M161" s="127"/>
      <c r="N161" s="166"/>
      <c r="O161" s="128"/>
      <c r="P161" s="129"/>
      <c r="Q161" s="128"/>
      <c r="R161" s="128"/>
      <c r="S161" s="131"/>
      <c r="T161" s="132"/>
      <c r="U161" s="133"/>
      <c r="V161" s="133"/>
      <c r="W161" s="134"/>
      <c r="X161" s="167"/>
      <c r="Y161" s="136"/>
      <c r="Z161" s="136"/>
    </row>
    <row r="162" spans="1:26" s="155" customFormat="1" ht="15.75">
      <c r="A162" s="140">
        <v>158</v>
      </c>
      <c r="B162" s="140"/>
      <c r="C162" s="140"/>
      <c r="D162" s="141"/>
      <c r="E162" s="142"/>
      <c r="F162" s="141"/>
      <c r="G162" s="141"/>
      <c r="H162" s="161"/>
      <c r="I162" s="143"/>
      <c r="J162" s="144"/>
      <c r="K162" s="145"/>
      <c r="L162" s="146"/>
      <c r="M162" s="147"/>
      <c r="N162" s="162"/>
      <c r="O162" s="148"/>
      <c r="P162" s="85"/>
      <c r="Q162" s="148"/>
      <c r="R162" s="148"/>
      <c r="S162" s="149"/>
      <c r="T162" s="150"/>
      <c r="U162" s="151"/>
      <c r="V162" s="151"/>
      <c r="W162" s="152"/>
      <c r="X162" s="153"/>
      <c r="Y162" s="154"/>
      <c r="Z162" s="154"/>
    </row>
    <row r="163" spans="1:26" ht="15.75">
      <c r="A163" s="68">
        <v>159</v>
      </c>
      <c r="B163" s="68"/>
      <c r="C163" s="68"/>
      <c r="D163" s="69"/>
      <c r="E163" s="70"/>
      <c r="F163" s="69"/>
      <c r="G163" s="69"/>
      <c r="H163" s="160"/>
      <c r="I163" s="95"/>
      <c r="J163" s="71"/>
      <c r="K163" s="138"/>
      <c r="L163" s="73"/>
      <c r="M163" s="74"/>
      <c r="N163" s="157"/>
      <c r="O163" s="49"/>
      <c r="P163" s="60"/>
      <c r="Q163" s="49"/>
      <c r="R163" s="49"/>
      <c r="S163" s="104"/>
      <c r="T163" s="76"/>
      <c r="U163" s="77"/>
      <c r="V163" s="77"/>
      <c r="W163" s="97"/>
      <c r="X163" s="156"/>
      <c r="Y163" s="105"/>
      <c r="Z163" s="105"/>
    </row>
    <row r="164" spans="1:26" ht="15.75">
      <c r="A164" s="68">
        <v>160</v>
      </c>
      <c r="B164" s="68"/>
      <c r="C164" s="68"/>
      <c r="D164" s="69"/>
      <c r="E164" s="70"/>
      <c r="F164" s="69"/>
      <c r="G164" s="69"/>
      <c r="H164" s="160"/>
      <c r="I164" s="95"/>
      <c r="J164" s="71"/>
      <c r="K164" s="138"/>
      <c r="L164" s="73"/>
      <c r="M164" s="74"/>
      <c r="N164" s="157"/>
      <c r="O164" s="49"/>
      <c r="P164" s="60"/>
      <c r="Q164" s="49"/>
      <c r="R164" s="49"/>
      <c r="S164" s="104"/>
      <c r="T164" s="76"/>
      <c r="U164" s="77"/>
      <c r="V164" s="77"/>
      <c r="W164" s="97"/>
      <c r="X164" s="156"/>
      <c r="Y164" s="105"/>
      <c r="Z164" s="105"/>
    </row>
    <row r="165" spans="1:26" ht="15.75">
      <c r="A165" s="68">
        <v>161</v>
      </c>
      <c r="B165" s="68"/>
      <c r="C165" s="68"/>
      <c r="D165" s="69"/>
      <c r="E165" s="70"/>
      <c r="F165" s="69"/>
      <c r="G165" s="69"/>
      <c r="H165" s="160"/>
      <c r="I165" s="95"/>
      <c r="J165" s="71"/>
      <c r="K165" s="138"/>
      <c r="L165" s="73"/>
      <c r="M165" s="74"/>
      <c r="N165" s="157"/>
      <c r="O165" s="49"/>
      <c r="P165" s="60"/>
      <c r="Q165" s="49"/>
      <c r="R165" s="49"/>
      <c r="S165" s="104"/>
      <c r="T165" s="76"/>
      <c r="U165" s="77"/>
      <c r="V165" s="77"/>
      <c r="W165" s="97"/>
      <c r="X165" s="156"/>
      <c r="Y165" s="105"/>
      <c r="Z165" s="105"/>
    </row>
    <row r="166" spans="1:26" ht="15.75">
      <c r="A166" s="68">
        <v>162</v>
      </c>
      <c r="B166" s="68"/>
      <c r="C166" s="68"/>
      <c r="D166" s="69"/>
      <c r="E166" s="70"/>
      <c r="F166" s="69"/>
      <c r="G166" s="69"/>
      <c r="H166" s="160"/>
      <c r="I166" s="95"/>
      <c r="J166" s="71"/>
      <c r="K166" s="138"/>
      <c r="L166" s="73"/>
      <c r="M166" s="74"/>
      <c r="N166" s="157"/>
      <c r="O166" s="49"/>
      <c r="P166" s="60"/>
      <c r="Q166" s="49"/>
      <c r="R166" s="49"/>
      <c r="S166" s="104"/>
      <c r="T166" s="76"/>
      <c r="U166" s="77"/>
      <c r="V166" s="77"/>
      <c r="W166" s="97"/>
      <c r="X166" s="156"/>
      <c r="Y166" s="105"/>
      <c r="Z166" s="105"/>
    </row>
    <row r="167" spans="1:26" ht="15.75">
      <c r="A167" s="68">
        <v>163</v>
      </c>
      <c r="B167" s="68"/>
      <c r="C167" s="68"/>
      <c r="D167" s="69"/>
      <c r="E167" s="70"/>
      <c r="F167" s="69"/>
      <c r="G167" s="69"/>
      <c r="H167" s="160"/>
      <c r="I167" s="95"/>
      <c r="J167" s="71"/>
      <c r="K167" s="138"/>
      <c r="L167" s="73"/>
      <c r="M167" s="74"/>
      <c r="N167" s="157"/>
      <c r="O167" s="49"/>
      <c r="P167" s="60"/>
      <c r="Q167" s="49"/>
      <c r="R167" s="49"/>
      <c r="S167" s="104"/>
      <c r="T167" s="76"/>
      <c r="U167" s="77"/>
      <c r="V167" s="77"/>
      <c r="W167" s="97"/>
      <c r="X167" s="156"/>
      <c r="Y167" s="105"/>
      <c r="Z167" s="105"/>
    </row>
    <row r="168" spans="1:26" s="137" customFormat="1" ht="15.75">
      <c r="A168" s="120">
        <v>164</v>
      </c>
      <c r="B168" s="120"/>
      <c r="C168" s="120"/>
      <c r="D168" s="121"/>
      <c r="E168" s="122"/>
      <c r="F168" s="121"/>
      <c r="G168" s="121"/>
      <c r="H168" s="165"/>
      <c r="I168" s="123"/>
      <c r="J168" s="124"/>
      <c r="K168" s="125"/>
      <c r="L168" s="126"/>
      <c r="M168" s="127"/>
      <c r="N168" s="166"/>
      <c r="O168" s="128"/>
      <c r="P168" s="129"/>
      <c r="Q168" s="128"/>
      <c r="R168" s="128"/>
      <c r="S168" s="131"/>
      <c r="T168" s="132"/>
      <c r="U168" s="133"/>
      <c r="V168" s="133"/>
      <c r="W168" s="134"/>
      <c r="X168" s="167"/>
      <c r="Y168" s="136"/>
      <c r="Z168" s="136"/>
    </row>
    <row r="169" spans="1:26" ht="15.75">
      <c r="A169" s="68">
        <v>165</v>
      </c>
      <c r="B169" s="68"/>
      <c r="C169" s="68"/>
      <c r="D169" s="69"/>
      <c r="E169" s="70"/>
      <c r="F169" s="69"/>
      <c r="G169" s="69"/>
      <c r="H169" s="160"/>
      <c r="I169" s="95"/>
      <c r="J169" s="71"/>
      <c r="K169" s="138"/>
      <c r="L169" s="73"/>
      <c r="M169" s="74"/>
      <c r="N169" s="157"/>
      <c r="O169" s="49"/>
      <c r="P169" s="60"/>
      <c r="Q169" s="49"/>
      <c r="R169" s="49"/>
      <c r="S169" s="104"/>
      <c r="T169" s="76"/>
      <c r="U169" s="77"/>
      <c r="V169" s="77"/>
      <c r="W169" s="97"/>
      <c r="X169" s="156"/>
      <c r="Y169" s="105"/>
      <c r="Z169" s="105"/>
    </row>
    <row r="170" spans="1:26" ht="15.75">
      <c r="A170" s="68">
        <v>166</v>
      </c>
      <c r="B170" s="68"/>
      <c r="C170" s="68"/>
      <c r="D170" s="69"/>
      <c r="E170" s="70"/>
      <c r="F170" s="69"/>
      <c r="G170" s="69"/>
      <c r="H170" s="160"/>
      <c r="I170" s="95"/>
      <c r="J170" s="71"/>
      <c r="K170" s="138"/>
      <c r="L170" s="73"/>
      <c r="M170" s="74"/>
      <c r="N170" s="157"/>
      <c r="O170" s="49"/>
      <c r="P170" s="60"/>
      <c r="Q170" s="49"/>
      <c r="R170" s="49"/>
      <c r="S170" s="104"/>
      <c r="T170" s="76"/>
      <c r="U170" s="77"/>
      <c r="V170" s="77"/>
      <c r="W170" s="97"/>
      <c r="X170" s="156"/>
      <c r="Y170" s="105"/>
      <c r="Z170" s="105"/>
    </row>
    <row r="171" spans="1:26" s="155" customFormat="1" ht="15.75">
      <c r="A171" s="140">
        <v>167</v>
      </c>
      <c r="B171" s="140"/>
      <c r="C171" s="140"/>
      <c r="D171" s="141"/>
      <c r="E171" s="142"/>
      <c r="F171" s="141"/>
      <c r="G171" s="141"/>
      <c r="H171" s="161"/>
      <c r="I171" s="143"/>
      <c r="J171" s="144"/>
      <c r="K171" s="145"/>
      <c r="L171" s="146"/>
      <c r="M171" s="147"/>
      <c r="N171" s="162"/>
      <c r="O171" s="148"/>
      <c r="P171" s="85"/>
      <c r="Q171" s="148"/>
      <c r="R171" s="148"/>
      <c r="S171" s="149"/>
      <c r="T171" s="150"/>
      <c r="U171" s="151"/>
      <c r="V171" s="151"/>
      <c r="W171" s="152"/>
      <c r="X171" s="153"/>
      <c r="Y171" s="154"/>
      <c r="Z171" s="154"/>
    </row>
    <row r="172" spans="1:26" ht="15.75">
      <c r="A172" s="68">
        <v>168</v>
      </c>
      <c r="B172" s="68"/>
      <c r="C172" s="68"/>
      <c r="D172" s="69"/>
      <c r="E172" s="70"/>
      <c r="F172" s="69"/>
      <c r="G172" s="69"/>
      <c r="H172" s="160"/>
      <c r="I172" s="95"/>
      <c r="J172" s="71"/>
      <c r="K172" s="138"/>
      <c r="L172" s="73"/>
      <c r="M172" s="74"/>
      <c r="N172" s="157"/>
      <c r="O172" s="49"/>
      <c r="P172" s="60"/>
      <c r="Q172" s="49"/>
      <c r="R172" s="49"/>
      <c r="S172" s="104"/>
      <c r="T172" s="76"/>
      <c r="U172" s="77"/>
      <c r="V172" s="77"/>
      <c r="W172" s="97"/>
      <c r="X172" s="156"/>
      <c r="Y172" s="105"/>
      <c r="Z172" s="105"/>
    </row>
    <row r="173" spans="1:26" ht="15.75">
      <c r="A173" s="68">
        <v>169</v>
      </c>
      <c r="B173" s="68"/>
      <c r="C173" s="68"/>
      <c r="D173" s="69"/>
      <c r="E173" s="70"/>
      <c r="F173" s="69"/>
      <c r="G173" s="69"/>
      <c r="H173" s="160"/>
      <c r="I173" s="95"/>
      <c r="J173" s="71"/>
      <c r="K173" s="138"/>
      <c r="L173" s="73"/>
      <c r="M173" s="74"/>
      <c r="N173" s="157"/>
      <c r="O173" s="49"/>
      <c r="P173" s="60"/>
      <c r="Q173" s="49"/>
      <c r="R173" s="49"/>
      <c r="S173" s="104"/>
      <c r="T173" s="76"/>
      <c r="U173" s="77"/>
      <c r="V173" s="77"/>
      <c r="W173" s="97"/>
      <c r="X173" s="156"/>
      <c r="Y173" s="105"/>
      <c r="Z173" s="105"/>
    </row>
    <row r="174" spans="1:26" ht="15.75">
      <c r="A174" s="68">
        <v>170</v>
      </c>
      <c r="B174" s="68"/>
      <c r="C174" s="68"/>
      <c r="D174" s="69"/>
      <c r="E174" s="70"/>
      <c r="F174" s="69"/>
      <c r="G174" s="69"/>
      <c r="H174" s="160"/>
      <c r="I174" s="95"/>
      <c r="J174" s="71"/>
      <c r="K174" s="138"/>
      <c r="L174" s="73"/>
      <c r="M174" s="74"/>
      <c r="N174" s="157"/>
      <c r="O174" s="49"/>
      <c r="P174" s="60"/>
      <c r="Q174" s="49"/>
      <c r="R174" s="49"/>
      <c r="S174" s="104"/>
      <c r="T174" s="76"/>
      <c r="U174" s="77"/>
      <c r="V174" s="77"/>
      <c r="W174" s="97"/>
      <c r="X174" s="156"/>
      <c r="Y174" s="105"/>
      <c r="Z174" s="105"/>
    </row>
    <row r="175" spans="1:26" s="155" customFormat="1" ht="15.75">
      <c r="A175" s="140">
        <v>171</v>
      </c>
      <c r="B175" s="140"/>
      <c r="C175" s="140"/>
      <c r="D175" s="141"/>
      <c r="E175" s="142"/>
      <c r="F175" s="141"/>
      <c r="G175" s="141"/>
      <c r="H175" s="161"/>
      <c r="I175" s="143"/>
      <c r="J175" s="144"/>
      <c r="K175" s="145"/>
      <c r="L175" s="146"/>
      <c r="M175" s="147"/>
      <c r="N175" s="162"/>
      <c r="O175" s="148"/>
      <c r="P175" s="85"/>
      <c r="Q175" s="148"/>
      <c r="R175" s="148"/>
      <c r="S175" s="149"/>
      <c r="T175" s="150"/>
      <c r="U175" s="151"/>
      <c r="V175" s="151"/>
      <c r="W175" s="152"/>
      <c r="X175" s="153"/>
      <c r="Y175" s="154"/>
      <c r="Z175" s="154"/>
    </row>
    <row r="176" spans="1:26" ht="15.75">
      <c r="A176" s="68">
        <v>172</v>
      </c>
      <c r="B176" s="68"/>
      <c r="C176" s="68"/>
      <c r="D176" s="69"/>
      <c r="E176" s="70"/>
      <c r="F176" s="69"/>
      <c r="G176" s="69"/>
      <c r="H176" s="160"/>
      <c r="I176" s="95"/>
      <c r="J176" s="71"/>
      <c r="K176" s="138"/>
      <c r="L176" s="73"/>
      <c r="M176" s="74"/>
      <c r="N176" s="157"/>
      <c r="O176" s="49"/>
      <c r="P176" s="60"/>
      <c r="Q176" s="49"/>
      <c r="R176" s="49"/>
      <c r="S176" s="104"/>
      <c r="T176" s="76"/>
      <c r="U176" s="77"/>
      <c r="V176" s="77"/>
      <c r="W176" s="97"/>
      <c r="X176" s="156"/>
      <c r="Y176" s="105"/>
      <c r="Z176" s="105"/>
    </row>
    <row r="177" spans="1:26" s="155" customFormat="1" ht="15.75">
      <c r="A177" s="140">
        <v>173</v>
      </c>
      <c r="B177" s="140"/>
      <c r="C177" s="140"/>
      <c r="D177" s="141"/>
      <c r="E177" s="142"/>
      <c r="F177" s="141"/>
      <c r="G177" s="141"/>
      <c r="H177" s="161"/>
      <c r="I177" s="143"/>
      <c r="J177" s="144"/>
      <c r="K177" s="145"/>
      <c r="L177" s="146"/>
      <c r="M177" s="147"/>
      <c r="N177" s="162"/>
      <c r="O177" s="148"/>
      <c r="P177" s="85"/>
      <c r="Q177" s="148"/>
      <c r="R177" s="148"/>
      <c r="S177" s="149"/>
      <c r="T177" s="150"/>
      <c r="U177" s="151"/>
      <c r="V177" s="151"/>
      <c r="W177" s="152"/>
      <c r="X177" s="153"/>
      <c r="Y177" s="154"/>
      <c r="Z177" s="154"/>
    </row>
    <row r="178" spans="1:26" ht="15.75">
      <c r="A178" s="68">
        <v>174</v>
      </c>
      <c r="B178" s="68"/>
      <c r="C178" s="68"/>
      <c r="D178" s="69"/>
      <c r="E178" s="70"/>
      <c r="F178" s="69"/>
      <c r="G178" s="69"/>
      <c r="H178" s="160"/>
      <c r="I178" s="95"/>
      <c r="J178" s="71"/>
      <c r="K178" s="138"/>
      <c r="L178" s="73"/>
      <c r="M178" s="74"/>
      <c r="N178" s="157"/>
      <c r="O178" s="49"/>
      <c r="P178" s="60"/>
      <c r="Q178" s="49"/>
      <c r="R178" s="49"/>
      <c r="S178" s="104"/>
      <c r="T178" s="76"/>
      <c r="U178" s="77"/>
      <c r="V178" s="77"/>
      <c r="W178" s="97"/>
      <c r="X178" s="156"/>
      <c r="Y178" s="105"/>
      <c r="Z178" s="105"/>
    </row>
  </sheetData>
  <sheetProtection selectLockedCells="1" selectUnlockedCells="1"/>
  <mergeCells count="6">
    <mergeCell ref="A1:Z1"/>
    <mergeCell ref="B3:C3"/>
    <mergeCell ref="H3:I4"/>
    <mergeCell ref="M3:N3"/>
    <mergeCell ref="B4:C4"/>
    <mergeCell ref="M4:N4"/>
  </mergeCells>
  <phoneticPr fontId="34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Napló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szilard</dc:creator>
  <cp:lastModifiedBy>Karolina</cp:lastModifiedBy>
  <dcterms:created xsi:type="dcterms:W3CDTF">2011-10-04T17:51:51Z</dcterms:created>
  <dcterms:modified xsi:type="dcterms:W3CDTF">2016-09-13T16:50:55Z</dcterms:modified>
</cp:coreProperties>
</file>